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9F5C829-DBAD-4AC2-B03A-079C11145B54}" xr6:coauthVersionLast="47" xr6:coauthVersionMax="47" xr10:uidLastSave="{00000000-0000-0000-0000-000000000000}"/>
  <workbookProtection workbookAlgorithmName="SHA-512" workbookHashValue="f5MrvaKGPfdlS6wWxMxAagzX1+mCIg4HTKBJlj489UJROZXLLRMToGbkAbVu7LB/F8HpIgvL6i49bQQa2tFbhw==" workbookSaltValue="Cg8y9Fs8tjMeoTM2SVo+LA==" workbookSpinCount="100000" lockStructure="1"/>
  <bookViews>
    <workbookView xWindow="-120" yWindow="-120" windowWidth="24240" windowHeight="13020" xr2:uid="{00000000-000D-0000-FFFF-FFFF00000000}"/>
  </bookViews>
  <sheets>
    <sheet name="Zamówienie - meble" sheetId="1" r:id="rId1"/>
    <sheet name="artykuły" sheetId="3" r:id="rId2"/>
  </sheets>
  <definedNames>
    <definedName name="_xlnm.Print_Area" localSheetId="0">'Zamówienie - meble'!$A$1:$G$32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s="1"/>
  <c r="E20" i="1"/>
  <c r="G20" i="1" s="1"/>
  <c r="E21" i="1"/>
  <c r="G21" i="1" s="1"/>
  <c r="E22" i="1"/>
  <c r="G22" i="1" s="1"/>
  <c r="E23" i="1"/>
  <c r="E24" i="1"/>
  <c r="G24" i="1" s="1"/>
  <c r="E25" i="1"/>
  <c r="G25" i="1" s="1"/>
  <c r="E26" i="1"/>
  <c r="G26" i="1" s="1"/>
  <c r="E27" i="1"/>
  <c r="G27" i="1" s="1"/>
  <c r="E28" i="1"/>
  <c r="G28" i="1" s="1"/>
  <c r="B19" i="1"/>
  <c r="B20" i="1"/>
  <c r="B21" i="1"/>
  <c r="B22" i="1"/>
  <c r="B23" i="1"/>
  <c r="B24" i="1"/>
  <c r="B25" i="1"/>
  <c r="B26" i="1"/>
  <c r="B27" i="1"/>
  <c r="B28" i="1"/>
  <c r="E18" i="1"/>
  <c r="G18" i="1" s="1"/>
  <c r="G23" i="1"/>
  <c r="B18" i="1"/>
  <c r="F1" i="1" l="1"/>
  <c r="F29" i="1" l="1"/>
</calcChain>
</file>

<file path=xl/sharedStrings.xml><?xml version="1.0" encoding="utf-8"?>
<sst xmlns="http://schemas.openxmlformats.org/spreadsheetml/2006/main" count="74" uniqueCount="71">
  <si>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</si>
  <si>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</si>
  <si>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</si>
  <si>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</si>
  <si>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</si>
  <si>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</si>
  <si>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</si>
  <si>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</si>
  <si>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</si>
  <si>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</si>
  <si>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</si>
  <si>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</si>
  <si>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</si>
  <si>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Suma netto</t>
  </si>
  <si>
    <t>Biurko pracownicze z dostawką w kształcie szafki z pojedynczymi drzwiami suwanymi 160x160x74</t>
  </si>
  <si>
    <t>Biurko pracownicze poste  –  160x80x74 cm</t>
  </si>
  <si>
    <t>Biurko pracownicze poste  –  140x80x74 cm</t>
  </si>
  <si>
    <t>Biurko kształtowe prawe 160x120x80x74</t>
  </si>
  <si>
    <t>Biurko kształtowe lewe 160x120x80x74</t>
  </si>
  <si>
    <t xml:space="preserve">Panel płytowy przedni do biurek z poz 3 </t>
  </si>
  <si>
    <t>Panel płytowy przedni do biurek  1,2,4,5</t>
  </si>
  <si>
    <t xml:space="preserve">Szuflada pod klawiaturę </t>
  </si>
  <si>
    <t xml:space="preserve">Okablowanie poziome </t>
  </si>
  <si>
    <t>Kontener dostawny 4 szufladowy 402x600x740</t>
  </si>
  <si>
    <t>Kontener mobilny 3 szufladowy 402x600x586</t>
  </si>
  <si>
    <t>Szafa aktowa zamknięta 5OH 801/432/1833</t>
  </si>
  <si>
    <t>Szafa aktowa zamknięta 600/432/1833 DRZWI PRAWE</t>
  </si>
  <si>
    <t xml:space="preserve">Szafa aktowa zamknięta  600/432/1833 DRZWI LEWE </t>
  </si>
  <si>
    <t xml:space="preserve"> Szafa aktowa zamknięta  402/432/1833 DRZWI PRAWE</t>
  </si>
  <si>
    <t xml:space="preserve">Szafa aktowa zamknięta  402/432/1833 DRZWI LEWE </t>
  </si>
  <si>
    <t>Szzafa z drzwiami przesuwanymi 800x432x740</t>
  </si>
  <si>
    <t>Nadstawka 2OH o wymiarach 801x432x750</t>
  </si>
  <si>
    <t>Nadstawka 2OH o wymiarach 801x600x750</t>
  </si>
  <si>
    <t>Nadstawka 2OH o wymiarach 600x432x750</t>
  </si>
  <si>
    <t>Nadstawka 2OH o wymiarach 400x432x750</t>
  </si>
  <si>
    <t>Szafa aktowa  3OH 800X432X1129</t>
  </si>
  <si>
    <t>Szafa ubraniowa 5OH 800X432X1833 wieszak wysuwany, dolna czesc na buty, lustro naklejane na drzwi wewnętrzne</t>
  </si>
  <si>
    <t>Biurko pracownicze poste  –  120x80x75 cm</t>
  </si>
  <si>
    <t>Biurko pracownicze poste  –  140x80x75 cm</t>
  </si>
  <si>
    <t>Biurko pracownicze poste  –  160x80x75 cm</t>
  </si>
  <si>
    <t>Biurko pracownicze poste  –  180x80x75 cm</t>
  </si>
  <si>
    <t>Osłona do biurka pracowniczego 120</t>
  </si>
  <si>
    <t>Osłona do biurka pracowniczego 140</t>
  </si>
  <si>
    <t>Osłona do biurka pracowniczego 160</t>
  </si>
  <si>
    <t>Osłona do biurka pracowniczego 180</t>
  </si>
  <si>
    <t>Biurko pracowniczen na nodze T - 140X70X75</t>
  </si>
  <si>
    <t>Biurko pracowniczen na nodze T - 160X70X75</t>
  </si>
  <si>
    <t>Biurko pracowniczen na nodze T - 180X70X75</t>
  </si>
  <si>
    <t>Osłona do biurka pracowniczego biurka pracowniczego na nodze T - 140</t>
  </si>
  <si>
    <t>Osłona do biurka pracowniczego biurka pracowniczego na nodze T - 160</t>
  </si>
  <si>
    <t>Osłona do biurka pracowniczego biurka pracowniczego na nodze T - 180</t>
  </si>
  <si>
    <t>Stolik studencki 80x60x75</t>
  </si>
  <si>
    <t>Stolik okolicznosciowy 80x50x65</t>
  </si>
  <si>
    <t>Stolik kawowy 60x60x45</t>
  </si>
  <si>
    <t>Kontener podbiurkowy pracowniczy mobilny  43x53x55</t>
  </si>
  <si>
    <t>Szafa aktowa zamknięta 80x43x193</t>
  </si>
  <si>
    <t>Szafa aktowa zamknięta 40x43x193</t>
  </si>
  <si>
    <t>Szafa biurowa częsiowo zamknięta 80x43x193</t>
  </si>
  <si>
    <t>Szafka niska 80x43x75</t>
  </si>
  <si>
    <t>Regał biurowy 80x43x193</t>
  </si>
  <si>
    <t xml:space="preserve">Wieszak ubraniowy FLOKK SEVEN </t>
  </si>
  <si>
    <t xml:space="preserve">Na podstawie umowy nr. POUZ – 362/183/2025/DZP na: „Sukcesywne dostawy mebli typu biurka, kontenery mobilne, szafy, stoły konferencyjne, stoliki studenckie wraz z montażem  dla jednstek UW "   </t>
  </si>
  <si>
    <t>Do uzupełnienia:  kolor płyty meblowej/umiejscowienie przelotki w biurku</t>
  </si>
  <si>
    <t>Szafa biurowa częsiowo zamknięta 80x43x117</t>
  </si>
  <si>
    <t xml:space="preserve">adres email Zamawiajacego </t>
  </si>
  <si>
    <t>Biuro Consult Karczmarz Kwiatkowski sp.j. ul. Marynarska 14 lok 313                                            02-674 Warszawa</t>
  </si>
  <si>
    <t>Szafa ubraniowa 5OH 800X600X1833 z drążkiem + lustro naklejane na drzwi wewnętrzne</t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</si>
  <si>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b/>
        <sz val="11"/>
        <rFont val="Calibri"/>
        <family val="2"/>
        <charset val="238"/>
        <scheme val="minor"/>
      </rPr>
      <t xml:space="preserve">@uw.edu.pl. </t>
    </r>
    <r>
      <rPr>
        <b/>
        <sz val="11"/>
        <color rgb="FFFF0000"/>
        <rFont val="Calibri"/>
        <family val="2"/>
        <charset val="238"/>
        <scheme val="minor"/>
      </rPr>
      <t>ID Wew</t>
    </r>
    <r>
      <rPr>
        <b/>
        <sz val="11"/>
        <rFont val="Calibri"/>
        <family val="2"/>
        <charset val="238"/>
        <scheme val="minor"/>
      </rPr>
      <t xml:space="preserve"> 5250011266-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b/>
        <sz val="11"/>
        <rFont val="Calibri"/>
        <family val="2"/>
        <charset val="238"/>
        <scheme val="minor"/>
      </rPr>
      <t>0.</t>
    </r>
  </si>
  <si>
    <r>
      <t xml:space="preserve">adres email* do FV wystawionej w KSeF orz wewnetrzne ID*              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*gdzie … - nr działu jednostki Zamawiającej                                                ID WeW - nr wewnętrzny jednostki Zamawającej </t>
    </r>
  </si>
  <si>
    <t>V 1.2</t>
  </si>
  <si>
    <r>
      <t xml:space="preserve">Stół konferencyjny 240x160x75 wyposażony w dwa mediaporty
</t>
    </r>
    <r>
      <rPr>
        <b/>
        <sz val="11"/>
        <color rgb="FFFF0000"/>
        <rFont val="Calibri"/>
        <family val="2"/>
        <charset val="238"/>
        <scheme val="minor"/>
      </rPr>
      <t>Mebel chwilowo niedostępny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</si>
</sst>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[$-415]d\ mmmm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80">
    <xf numFmtId="0" fontId="0" fillId="0" borderId="0" xfId="0"/>
    <xf numFmtId="0" fontId="16" fillId="0" borderId="0" xfId="1"/>
    <xf numFmtId="164" fontId="16" fillId="0" borderId="4" xfId="1" applyNumberFormat="1" applyFill="1" applyBorder="1" applyAlignment="1">
      <alignment vertical="center"/>
    </xf>
    <xf numFmtId="0" fontId="16" fillId="0" borderId="4" xfId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164" fontId="7" fillId="0" borderId="4" xfId="1" applyNumberFormat="1" applyFont="1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17" fillId="0" borderId="4" xfId="1" applyFont="1" applyBorder="1"/>
    <xf numFmtId="8" fontId="16" fillId="0" borderId="4" xfId="1" applyNumberFormat="1" applyFont="1" applyBorder="1"/>
    <xf numFmtId="164" fontId="16" fillId="0" borderId="4" xfId="1" applyNumberFormat="1" applyFont="1" applyBorder="1"/>
    <xf numFmtId="8" fontId="16" fillId="0" borderId="4" xfId="1" applyNumberFormat="1" applyFont="1" applyBorder="1" applyAlignment="1">
      <alignment horizontal="left" indent="5"/>
    </xf>
    <xf numFmtId="0" fontId="6" fillId="0" borderId="4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/>
    </xf>
    <xf numFmtId="0" fontId="5" fillId="3" borderId="4" xfId="1" applyFont="1" applyFill="1" applyBorder="1" applyAlignment="1">
      <alignment vertical="center" wrapText="1"/>
    </xf>
    <xf numFmtId="0" fontId="17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0" fontId="2" fillId="2" borderId="8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5" fillId="0" borderId="5" xfId="0" applyFont="1" applyFill="1" applyBorder="1" applyAlignment="1" applyProtection="1">
      <alignment horizontal="right" vertical="center"/>
    </xf>
    <xf numFmtId="164" fontId="10" fillId="0" borderId="6" xfId="0" applyNumberFormat="1" applyFont="1" applyFill="1" applyBorder="1" applyAlignment="1" applyProtection="1">
      <alignment horizontal="center" textRotation="90" wrapText="1"/>
    </xf>
    <xf numFmtId="0" fontId="10" fillId="0" borderId="6" xfId="0" applyFont="1" applyFill="1" applyBorder="1" applyAlignment="1" applyProtection="1">
      <alignment horizontal="center" textRotation="90" wrapText="1"/>
    </xf>
    <xf numFmtId="0" fontId="10" fillId="0" borderId="7" xfId="0" applyFont="1" applyFill="1" applyBorder="1" applyAlignment="1" applyProtection="1">
      <alignment horizontal="center" textRotation="90"/>
    </xf>
    <xf numFmtId="164" fontId="8" fillId="0" borderId="1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/>
    </xf>
    <xf numFmtId="164" fontId="0" fillId="0" borderId="0" xfId="0" applyNumberFormat="1" applyProtection="1"/>
    <xf numFmtId="0" fontId="15" fillId="0" borderId="0" xfId="0" applyFont="1" applyBorder="1" applyAlignment="1" applyProtection="1">
      <alignment horizontal="left" vertical="center" wrapText="1"/>
    </xf>
    <xf numFmtId="165" fontId="11" fillId="0" borderId="0" xfId="0" applyNumberFormat="1" applyFont="1" applyAlignment="1" applyProtection="1">
      <alignment horizontal="center"/>
    </xf>
    <xf numFmtId="0" fontId="1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3" fillId="2" borderId="4" xfId="0" quotePrefix="1" applyFont="1" applyFill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 vertical="top" wrapText="1"/>
    </xf>
    <xf numFmtId="0" fontId="13" fillId="0" borderId="12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right"/>
    </xf>
    <xf numFmtId="0" fontId="0" fillId="0" borderId="13" xfId="0" applyBorder="1" applyAlignment="1" applyProtection="1">
      <alignment horizontal="center"/>
    </xf>
    <xf numFmtId="164" fontId="9" fillId="0" borderId="10" xfId="0" applyNumberFormat="1" applyFont="1" applyFill="1" applyBorder="1" applyAlignment="1" applyProtection="1">
      <alignment horizontal="right" vertical="center"/>
    </xf>
    <xf numFmtId="164" fontId="9" fillId="0" borderId="11" xfId="0" applyNumberFormat="1" applyFont="1" applyFill="1" applyBorder="1" applyAlignment="1" applyProtection="1">
      <alignment horizontal="right" vertical="center"/>
    </xf>
    <xf numFmtId="0" fontId="9" fillId="0" borderId="17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/>
    </xf>
    <xf numFmtId="0" fontId="9" fillId="0" borderId="4" xfId="1" applyFont="1" applyFill="1" applyBorder="1" applyAlignment="1">
      <alignment horizontal="center" vertical="center"/>
    </xf>
    <xf numFmtId="164" fontId="10" fillId="0" borderId="4" xfId="1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16" fillId="0" borderId="0" xfId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2"/>
  <sheetViews>
    <sheetView showGridLines="0" tabSelected="1" zoomScaleNormal="100" zoomScaleSheetLayoutView="100" workbookViewId="0">
      <selection activeCell="D3" sqref="D3:G6"/>
    </sheetView>
  </sheetViews>
  <sheetFormatPr defaultColWidth="0" defaultRowHeight="15" zeroHeight="1" x14ac:dyDescent="0.25"/>
  <cols>
    <col min="1" max="2" width="3.7109375" style="23" customWidth="1"/>
    <col min="3" max="3" width="24.7109375" style="23" customWidth="1"/>
    <col min="4" max="4" width="29.7109375" style="23" customWidth="1"/>
    <col min="5" max="5" width="9.7109375" style="35" customWidth="1"/>
    <col min="6" max="6" width="6.7109375" style="28" customWidth="1"/>
    <col min="7" max="7" width="12.7109375" style="23" customWidth="1"/>
    <col min="8" max="8" width="0" style="23" hidden="1" customWidth="1"/>
    <col min="9" max="16383" width="8.85546875" style="23" hidden="1"/>
    <col min="16384" max="16384" width="0.28515625" style="23" customWidth="1"/>
  </cols>
  <sheetData>
    <row r="1" spans="1:7" x14ac:dyDescent="0.25">
      <c r="A1" s="71" t="s">
        <v>69</v>
      </c>
      <c r="B1" s="71"/>
      <c r="C1" s="71"/>
      <c r="D1" s="71"/>
      <c r="E1" s="22"/>
      <c r="F1" s="37">
        <f ca="1">NOW()</f>
        <v>46205.323907175924</v>
      </c>
      <c r="G1" s="37"/>
    </row>
    <row r="2" spans="1:7" ht="5.0999999999999996" customHeight="1" x14ac:dyDescent="0.25">
      <c r="A2" s="39"/>
      <c r="B2" s="39"/>
      <c r="C2" s="39"/>
      <c r="D2" s="39"/>
      <c r="E2" s="39"/>
      <c r="F2" s="39"/>
      <c r="G2" s="39"/>
    </row>
    <row r="3" spans="1:7" ht="15" customHeight="1" x14ac:dyDescent="0.25">
      <c r="A3" s="38" t="s">
        <v>2</v>
      </c>
      <c r="B3" s="38"/>
      <c r="C3" s="38"/>
      <c r="D3" s="42"/>
      <c r="E3" s="42"/>
      <c r="F3" s="42"/>
      <c r="G3" s="42"/>
    </row>
    <row r="4" spans="1:7" ht="15" customHeight="1" x14ac:dyDescent="0.25">
      <c r="A4" s="38" t="s">
        <v>3</v>
      </c>
      <c r="B4" s="38"/>
      <c r="C4" s="38"/>
      <c r="D4" s="43"/>
      <c r="E4" s="43"/>
      <c r="F4" s="43"/>
      <c r="G4" s="43"/>
    </row>
    <row r="5" spans="1:7" x14ac:dyDescent="0.25">
      <c r="A5" s="38" t="s">
        <v>64</v>
      </c>
      <c r="B5" s="38"/>
      <c r="C5" s="38"/>
      <c r="D5" s="40"/>
      <c r="E5" s="41"/>
      <c r="F5" s="41"/>
      <c r="G5" s="41"/>
    </row>
    <row r="6" spans="1:7" ht="17.25" customHeight="1" x14ac:dyDescent="0.25">
      <c r="A6" s="45" t="s">
        <v>68</v>
      </c>
      <c r="B6" s="45"/>
      <c r="C6" s="45"/>
      <c r="D6" s="44" t="s">
        <v>67</v>
      </c>
      <c r="E6" s="44"/>
      <c r="F6" s="44"/>
      <c r="G6" s="44"/>
    </row>
    <row r="7" spans="1:7" ht="69.75" customHeight="1" x14ac:dyDescent="0.25">
      <c r="A7" s="45"/>
      <c r="B7" s="45"/>
      <c r="C7" s="45"/>
      <c r="D7" s="24"/>
      <c r="E7" s="36" t="s">
        <v>65</v>
      </c>
      <c r="F7" s="36"/>
      <c r="G7" s="36"/>
    </row>
    <row r="8" spans="1:7" ht="20.100000000000001" customHeight="1" x14ac:dyDescent="0.25">
      <c r="A8" s="66" t="s">
        <v>4</v>
      </c>
      <c r="B8" s="66"/>
      <c r="C8" s="66"/>
      <c r="D8" s="66"/>
      <c r="E8" s="66"/>
      <c r="F8" s="66"/>
      <c r="G8" s="66"/>
    </row>
    <row r="9" spans="1:7" ht="30" customHeight="1" x14ac:dyDescent="0.25">
      <c r="A9" s="65" t="s">
        <v>61</v>
      </c>
      <c r="B9" s="65"/>
      <c r="C9" s="65"/>
      <c r="D9" s="65"/>
      <c r="E9" s="65"/>
      <c r="F9" s="65"/>
      <c r="G9" s="65"/>
    </row>
    <row r="10" spans="1:7" ht="5.0999999999999996" customHeight="1" x14ac:dyDescent="0.25">
      <c r="A10" s="64"/>
      <c r="B10" s="64"/>
      <c r="C10" s="64"/>
      <c r="D10" s="64"/>
      <c r="E10" s="64"/>
      <c r="F10" s="64"/>
      <c r="G10" s="64"/>
    </row>
    <row r="11" spans="1:7" ht="30" customHeight="1" x14ac:dyDescent="0.25">
      <c r="A11" s="67" t="s">
        <v>5</v>
      </c>
      <c r="B11" s="67"/>
      <c r="C11" s="67"/>
      <c r="D11" s="68" t="s">
        <v>9</v>
      </c>
      <c r="E11" s="69"/>
      <c r="F11" s="69"/>
      <c r="G11" s="70"/>
    </row>
    <row r="12" spans="1:7" ht="5.0999999999999996" customHeight="1" x14ac:dyDescent="0.25">
      <c r="A12" s="25"/>
      <c r="B12" s="25"/>
      <c r="C12" s="26"/>
      <c r="D12" s="27"/>
      <c r="E12" s="27"/>
      <c r="F12" s="27"/>
      <c r="G12" s="27"/>
    </row>
    <row r="13" spans="1:7" ht="30" customHeight="1" x14ac:dyDescent="0.25">
      <c r="A13" s="60" t="s">
        <v>6</v>
      </c>
      <c r="B13" s="60"/>
      <c r="C13" s="60"/>
      <c r="D13" s="61"/>
      <c r="E13" s="62"/>
      <c r="F13" s="62"/>
      <c r="G13" s="63"/>
    </row>
    <row r="14" spans="1:7" ht="5.0999999999999996" customHeight="1" x14ac:dyDescent="0.25">
      <c r="E14" s="23"/>
    </row>
    <row r="15" spans="1:7" ht="69.75" customHeight="1" x14ac:dyDescent="0.25">
      <c r="A15" s="60" t="s">
        <v>62</v>
      </c>
      <c r="B15" s="60"/>
      <c r="C15" s="60"/>
      <c r="D15" s="61"/>
      <c r="E15" s="62"/>
      <c r="F15" s="62"/>
      <c r="G15" s="63"/>
    </row>
    <row r="16" spans="1:7" ht="18.75" customHeight="1" thickBot="1" x14ac:dyDescent="0.3">
      <c r="E16" s="23"/>
    </row>
    <row r="17" spans="1:7" ht="51.75" customHeight="1" x14ac:dyDescent="0.25">
      <c r="A17" s="29" t="s">
        <v>10</v>
      </c>
      <c r="B17" s="54" t="s">
        <v>0</v>
      </c>
      <c r="C17" s="55"/>
      <c r="D17" s="56"/>
      <c r="E17" s="30" t="s">
        <v>12</v>
      </c>
      <c r="F17" s="31" t="s">
        <v>1</v>
      </c>
      <c r="G17" s="32" t="s">
        <v>13</v>
      </c>
    </row>
    <row r="18" spans="1:7" ht="27" customHeight="1" x14ac:dyDescent="0.25">
      <c r="A18" s="21"/>
      <c r="B18" s="57" t="str">
        <f>IF(A18&gt;0,
   IF(ISERROR(INDEX(artykuły!$A$1:$C$205,MATCH(A18,artykuły!$A$1:$A$205,0),2)),
      "Nie znaleziono artykułu dla kodu: "&amp;A18,
      INDEX(artykuły!$A$1:$C$205,MATCH(A18,artykuły!$A$1:$A$205,0),2)
   ),
"")</f>
        <v/>
      </c>
      <c r="C18" s="58"/>
      <c r="D18" s="59"/>
      <c r="E18" s="33">
        <f>IF(A18&gt;0,
IF(OR(
ISERROR(MATCH(A18,artykuły!$A$1:$A$205,0)),
ISERROR(MATCH(E$17,artykuły!$A$1:$C$1,0))
),
"Zły KOD",
INDEX(artykuły!$A$1:$C$205,
MATCH(A18,artykuły!$A$1:$A$205,0),
MATCH(E$17,artykuły!$A$1:$C$1,0)
)
),
0)</f>
        <v>0</v>
      </c>
      <c r="F18" s="6"/>
      <c r="G18" s="34">
        <f t="shared" ref="G18:G27" si="0">E18*F18</f>
        <v>0</v>
      </c>
    </row>
    <row r="19" spans="1:7" ht="27" customHeight="1" x14ac:dyDescent="0.25">
      <c r="A19" s="7"/>
      <c r="B19" s="57" t="str">
        <f>IF(A19&gt;0,
   IF(ISERROR(INDEX(artykuły!$A$1:$C$205,MATCH(A19,artykuły!$A$1:$A$205,0),2)),
      "Nie znaleziono artykułu dla kodu: "&amp;A19,
      INDEX(artykuły!$A$1:$C$205,MATCH(A19,artykuły!$A$1:$A$205,0),2)
   ),
"")</f>
        <v/>
      </c>
      <c r="C19" s="58"/>
      <c r="D19" s="59"/>
      <c r="E19" s="33">
        <f>IF(A19&gt;0,
IF(OR(
ISERROR(MATCH(A19,artykuły!$A$1:$A$205,0)),
ISERROR(MATCH(E$17,artykuły!$A$1:$C$1,0))
),
"Zły KOD",
INDEX(artykuły!$A$1:$C$205,
MATCH(A19,artykuły!$A$1:$A$205,0),
MATCH(E$17,artykuły!$A$1:$C$1,0)
)
),
0)</f>
        <v>0</v>
      </c>
      <c r="F19" s="6"/>
      <c r="G19" s="34">
        <f t="shared" si="0"/>
        <v>0</v>
      </c>
    </row>
    <row r="20" spans="1:7" ht="27" customHeight="1" x14ac:dyDescent="0.25">
      <c r="A20" s="7"/>
      <c r="B20" s="57" t="str">
        <f>IF(A20&gt;0,
   IF(ISERROR(INDEX(artykuły!$A$1:$C$205,MATCH(A20,artykuły!$A$1:$A$205,0),2)),
      "Nie znaleziono artykułu dla kodu: "&amp;A20,
      INDEX(artykuły!$A$1:$C$205,MATCH(A20,artykuły!$A$1:$A$205,0),2)
   ),
"")</f>
        <v/>
      </c>
      <c r="C20" s="58"/>
      <c r="D20" s="59"/>
      <c r="E20" s="33">
        <f>IF(A20&gt;0,
IF(OR(
ISERROR(MATCH(A20,artykuły!$A$1:$A$205,0)),
ISERROR(MATCH(E$17,artykuły!$A$1:$C$1,0))
),
"Zły KOD",
INDEX(artykuły!$A$1:$C$205,
MATCH(A20,artykuły!$A$1:$A$205,0),
MATCH(E$17,artykuły!$A$1:$C$1,0)
)
),
0)</f>
        <v>0</v>
      </c>
      <c r="F20" s="6"/>
      <c r="G20" s="34">
        <f t="shared" si="0"/>
        <v>0</v>
      </c>
    </row>
    <row r="21" spans="1:7" ht="27" customHeight="1" x14ac:dyDescent="0.25">
      <c r="A21" s="7"/>
      <c r="B21" s="57" t="str">
        <f>IF(A21&gt;0,
   IF(ISERROR(INDEX(artykuły!$A$1:$C$205,MATCH(A21,artykuły!$A$1:$A$205,0),2)),
      "Nie znaleziono artykułu dla kodu: "&amp;A21,
      INDEX(artykuły!$A$1:$C$205,MATCH(A21,artykuły!$A$1:$A$205,0),2)
   ),
"")</f>
        <v/>
      </c>
      <c r="C21" s="58"/>
      <c r="D21" s="59"/>
      <c r="E21" s="33">
        <f>IF(A21&gt;0,
IF(OR(
ISERROR(MATCH(A21,artykuły!$A$1:$A$205,0)),
ISERROR(MATCH(E$17,artykuły!$A$1:$C$1,0))
),
"Zły KOD",
INDEX(artykuły!$A$1:$C$205,
MATCH(A21,artykuły!$A$1:$A$205,0),
MATCH(E$17,artykuły!$A$1:$C$1,0)
)
),
0)</f>
        <v>0</v>
      </c>
      <c r="F21" s="6"/>
      <c r="G21" s="34">
        <f t="shared" si="0"/>
        <v>0</v>
      </c>
    </row>
    <row r="22" spans="1:7" ht="27" customHeight="1" x14ac:dyDescent="0.25">
      <c r="A22" s="7"/>
      <c r="B22" s="57" t="str">
        <f>IF(A22&gt;0,
   IF(ISERROR(INDEX(artykuły!$A$1:$C$205,MATCH(A22,artykuły!$A$1:$A$205,0),2)),
      "Nie znaleziono artykułu dla kodu: "&amp;A22,
      INDEX(artykuły!$A$1:$C$205,MATCH(A22,artykuły!$A$1:$A$205,0),2)
   ),
"")</f>
        <v/>
      </c>
      <c r="C22" s="58"/>
      <c r="D22" s="59"/>
      <c r="E22" s="33">
        <f>IF(A22&gt;0,
IF(OR(
ISERROR(MATCH(A22,artykuły!$A$1:$A$205,0)),
ISERROR(MATCH(E$17,artykuły!$A$1:$C$1,0))
),
"Zły KOD",
INDEX(artykuły!$A$1:$C$205,
MATCH(A22,artykuły!$A$1:$A$205,0),
MATCH(E$17,artykuły!$A$1:$C$1,0)
)
),
0)</f>
        <v>0</v>
      </c>
      <c r="F22" s="6"/>
      <c r="G22" s="34">
        <f t="shared" si="0"/>
        <v>0</v>
      </c>
    </row>
    <row r="23" spans="1:7" ht="27" customHeight="1" x14ac:dyDescent="0.25">
      <c r="A23" s="7"/>
      <c r="B23" s="57" t="str">
        <f>IF(A23&gt;0,
   IF(ISERROR(INDEX(artykuły!$A$1:$C$205,MATCH(A23,artykuły!$A$1:$A$205,0),2)),
      "Nie znaleziono artykułu dla kodu: "&amp;A23,
      INDEX(artykuły!$A$1:$C$205,MATCH(A23,artykuły!$A$1:$A$205,0),2)
   ),
"")</f>
        <v/>
      </c>
      <c r="C23" s="58"/>
      <c r="D23" s="59"/>
      <c r="E23" s="33">
        <f>IF(A23&gt;0,
IF(OR(
ISERROR(MATCH(A23,artykuły!$A$1:$A$205,0)),
ISERROR(MATCH(E$17,artykuły!$A$1:$C$1,0))
),
"Zły KOD",
INDEX(artykuły!$A$1:$C$205,
MATCH(A23,artykuły!$A$1:$A$205,0),
MATCH(E$17,artykuły!$A$1:$C$1,0)
)
),
0)</f>
        <v>0</v>
      </c>
      <c r="F23" s="6"/>
      <c r="G23" s="34">
        <f t="shared" si="0"/>
        <v>0</v>
      </c>
    </row>
    <row r="24" spans="1:7" ht="27" customHeight="1" x14ac:dyDescent="0.25">
      <c r="A24" s="7"/>
      <c r="B24" s="57" t="str">
        <f>IF(A24&gt;0,
   IF(ISERROR(INDEX(artykuły!$A$1:$C$205,MATCH(A24,artykuły!$A$1:$A$205,0),2)),
      "Nie znaleziono artykułu dla kodu: "&amp;A24,
      INDEX(artykuły!$A$1:$C$205,MATCH(A24,artykuły!$A$1:$A$205,0),2)
   ),
"")</f>
        <v/>
      </c>
      <c r="C24" s="58"/>
      <c r="D24" s="59"/>
      <c r="E24" s="33">
        <f>IF(A24&gt;0,
IF(OR(
ISERROR(MATCH(A24,artykuły!$A$1:$A$205,0)),
ISERROR(MATCH(E$17,artykuły!$A$1:$C$1,0))
),
"Zły KOD",
INDEX(artykuły!$A$1:$C$205,
MATCH(A24,artykuły!$A$1:$A$205,0),
MATCH(E$17,artykuły!$A$1:$C$1,0)
)
),
0)</f>
        <v>0</v>
      </c>
      <c r="F24" s="6"/>
      <c r="G24" s="34">
        <f t="shared" si="0"/>
        <v>0</v>
      </c>
    </row>
    <row r="25" spans="1:7" ht="27" customHeight="1" x14ac:dyDescent="0.25">
      <c r="A25" s="7"/>
      <c r="B25" s="57" t="str">
        <f>IF(A25&gt;0,
   IF(ISERROR(INDEX(artykuły!$A$1:$C$205,MATCH(A25,artykuły!$A$1:$A$205,0),2)),
      "Nie znaleziono artykułu dla kodu: "&amp;A25,
      INDEX(artykuły!$A$1:$C$205,MATCH(A25,artykuły!$A$1:$A$205,0),2)
   ),
"")</f>
        <v/>
      </c>
      <c r="C25" s="58"/>
      <c r="D25" s="59"/>
      <c r="E25" s="33">
        <f>IF(A25&gt;0,
IF(OR(
ISERROR(MATCH(A25,artykuły!$A$1:$A$205,0)),
ISERROR(MATCH(E$17,artykuły!$A$1:$C$1,0))
),
"Zły KOD",
INDEX(artykuły!$A$1:$C$205,
MATCH(A25,artykuły!$A$1:$A$205,0),
MATCH(E$17,artykuły!$A$1:$C$1,0)
)
),
0)</f>
        <v>0</v>
      </c>
      <c r="F25" s="6"/>
      <c r="G25" s="34">
        <f t="shared" si="0"/>
        <v>0</v>
      </c>
    </row>
    <row r="26" spans="1:7" ht="27" customHeight="1" x14ac:dyDescent="0.25">
      <c r="A26" s="7"/>
      <c r="B26" s="57" t="str">
        <f>IF(A26&gt;0,
   IF(ISERROR(INDEX(artykuły!$A$1:$C$205,MATCH(A26,artykuły!$A$1:$A$205,0),2)),
      "Nie znaleziono artykułu dla kodu: "&amp;A26,
      INDEX(artykuły!$A$1:$C$205,MATCH(A26,artykuły!$A$1:$A$205,0),2)
   ),
"")</f>
        <v/>
      </c>
      <c r="C26" s="58"/>
      <c r="D26" s="59"/>
      <c r="E26" s="33">
        <f>IF(A26&gt;0,
IF(OR(
ISERROR(MATCH(A26,artykuły!$A$1:$A$205,0)),
ISERROR(MATCH(E$17,artykuły!$A$1:$C$1,0))
),
"Zły KOD",
INDEX(artykuły!$A$1:$C$205,
MATCH(A26,artykuły!$A$1:$A$205,0),
MATCH(E$17,artykuły!$A$1:$C$1,0)
)
),
0)</f>
        <v>0</v>
      </c>
      <c r="F26" s="6"/>
      <c r="G26" s="34">
        <f t="shared" si="0"/>
        <v>0</v>
      </c>
    </row>
    <row r="27" spans="1:7" ht="27" customHeight="1" x14ac:dyDescent="0.25">
      <c r="A27" s="7"/>
      <c r="B27" s="57" t="str">
        <f>IF(A27&gt;0,
   IF(ISERROR(INDEX(artykuły!$A$1:$C$205,MATCH(A27,artykuły!$A$1:$A$205,0),2)),
      "Nie znaleziono artykułu dla kodu: "&amp;A27,
      INDEX(artykuły!$A$1:$C$205,MATCH(A27,artykuły!$A$1:$A$205,0),2)
   ),
"")</f>
        <v/>
      </c>
      <c r="C27" s="58"/>
      <c r="D27" s="59"/>
      <c r="E27" s="33">
        <f>IF(A27&gt;0,
IF(OR(
ISERROR(MATCH(A27,artykuły!$A$1:$A$205,0)),
ISERROR(MATCH(E$17,artykuły!$A$1:$C$1,0))
),
"Zły KOD",
INDEX(artykuły!$A$1:$C$205,
MATCH(A27,artykuły!$A$1:$A$205,0),
MATCH(E$17,artykuły!$A$1:$C$1,0)
)
),
0)</f>
        <v>0</v>
      </c>
      <c r="F27" s="6"/>
      <c r="G27" s="34">
        <f t="shared" si="0"/>
        <v>0</v>
      </c>
    </row>
    <row r="28" spans="1:7" ht="27" customHeight="1" x14ac:dyDescent="0.25">
      <c r="A28" s="7"/>
      <c r="B28" s="57" t="str">
        <f>IF(A28&gt;0,
   IF(ISERROR(INDEX(artykuły!$A$1:$C$205,MATCH(A28,artykuły!$A$1:$A$205,0),2)),
      "Nie znaleziono artykułu dla kodu: "&amp;A28,
      INDEX(artykuły!$A$1:$C$205,MATCH(A28,artykuły!$A$1:$A$205,0),2)
   ),
"")</f>
        <v/>
      </c>
      <c r="C28" s="58"/>
      <c r="D28" s="59"/>
      <c r="E28" s="33">
        <f>IF(A28&gt;0,
IF(OR(
ISERROR(MATCH(A28,artykuły!$A$1:$A$205,0)),
ISERROR(MATCH(E$17,artykuły!$A$1:$C$1,0))
),
"Zły KOD",
INDEX(artykuły!$A$1:$C$205,
MATCH(A28,artykuły!$A$1:$A$205,0),
MATCH(E$17,artykuły!$A$1:$C$1,0)
)
),
0)</f>
        <v>0</v>
      </c>
      <c r="F28" s="6"/>
      <c r="G28" s="34">
        <f t="shared" ref="G28" si="1">E28*F28</f>
        <v>0</v>
      </c>
    </row>
    <row r="29" spans="1:7" ht="15.75" thickBot="1" x14ac:dyDescent="0.3">
      <c r="A29" s="51" t="s">
        <v>8</v>
      </c>
      <c r="B29" s="52"/>
      <c r="C29" s="52"/>
      <c r="D29" s="52"/>
      <c r="E29" s="53"/>
      <c r="F29" s="49">
        <f>SUM(G18:G28)</f>
        <v>0</v>
      </c>
      <c r="G29" s="50"/>
    </row>
    <row r="30" spans="1:7" x14ac:dyDescent="0.25"/>
    <row r="31" spans="1:7" ht="30" customHeight="1" x14ac:dyDescent="0.25">
      <c r="E31" s="48"/>
      <c r="F31" s="48"/>
      <c r="G31" s="48"/>
    </row>
    <row r="32" spans="1:7" x14ac:dyDescent="0.25">
      <c r="B32" s="46" t="s">
        <v>7</v>
      </c>
      <c r="C32" s="46"/>
      <c r="D32" s="47" t="s">
        <v>11</v>
      </c>
      <c r="E32" s="47"/>
      <c r="F32" s="47"/>
      <c r="G32" s="47"/>
    </row>
  </sheetData>
  <sheetProtection algorithmName="SHA-512" hashValue="IfrYLjdpZMYZ42EXt9EMVaAwTq5n/2rt/yhER2QB5eWk6E/GOxO59464dHxDi7O1ex4+yvdvewAsmWM0yldkGw==" saltValue="yu8C3S8MRU5tYbulIOkL1w==" spinCount="100000" sheet="1" selectLockedCells="1"/>
  <mergeCells count="38">
    <mergeCell ref="A15:C15"/>
    <mergeCell ref="D15:G15"/>
    <mergeCell ref="A10:G10"/>
    <mergeCell ref="A9:G9"/>
    <mergeCell ref="A8:G8"/>
    <mergeCell ref="A11:C11"/>
    <mergeCell ref="A13:C13"/>
    <mergeCell ref="D13:G13"/>
    <mergeCell ref="D11:G11"/>
    <mergeCell ref="B28:D28"/>
    <mergeCell ref="B27:D27"/>
    <mergeCell ref="B26:D26"/>
    <mergeCell ref="B25:D25"/>
    <mergeCell ref="B22:D22"/>
    <mergeCell ref="B23:D23"/>
    <mergeCell ref="B24:D24"/>
    <mergeCell ref="B17:D17"/>
    <mergeCell ref="B18:D18"/>
    <mergeCell ref="B19:D19"/>
    <mergeCell ref="B21:D21"/>
    <mergeCell ref="B20:D20"/>
    <mergeCell ref="B32:C32"/>
    <mergeCell ref="D32:G32"/>
    <mergeCell ref="E31:G31"/>
    <mergeCell ref="F29:G29"/>
    <mergeCell ref="A29:E29"/>
    <mergeCell ref="E7:G7"/>
    <mergeCell ref="F1:G1"/>
    <mergeCell ref="A5:C5"/>
    <mergeCell ref="A3:C3"/>
    <mergeCell ref="A2:G2"/>
    <mergeCell ref="D5:G5"/>
    <mergeCell ref="D3:G3"/>
    <mergeCell ref="A1:D1"/>
    <mergeCell ref="A4:C4"/>
    <mergeCell ref="D4:G4"/>
    <mergeCell ref="D6:G6"/>
    <mergeCell ref="A6:C7"/>
  </mergeCells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6"/>
  <sheetViews>
    <sheetView workbookViewId="0">
      <pane ySplit="1" topLeftCell="A17" activePane="bottomLeft" state="frozen"/>
      <selection pane="bottomLeft" activeCell="B2" sqref="B2"/>
    </sheetView>
  </sheetViews>
  <sheetFormatPr defaultColWidth="0" defaultRowHeight="12.75" x14ac:dyDescent="0.2"/>
  <cols>
    <col min="1" max="1" width="5.140625" style="79" customWidth="1"/>
    <col min="2" max="2" width="51.42578125" style="1" customWidth="1"/>
    <col min="3" max="3" width="13.7109375" style="1" bestFit="1" customWidth="1"/>
    <col min="4" max="16384" width="8.85546875" style="1" hidden="1"/>
  </cols>
  <sheetData>
    <row r="1" spans="1:3" ht="46.15" customHeight="1" x14ac:dyDescent="0.2">
      <c r="A1" s="72" t="s">
        <v>10</v>
      </c>
      <c r="B1" s="72" t="s">
        <v>0</v>
      </c>
      <c r="C1" s="73" t="s">
        <v>12</v>
      </c>
    </row>
    <row r="2" spans="1:3" ht="30" x14ac:dyDescent="0.2">
      <c r="A2" s="75">
        <v>1</v>
      </c>
      <c r="B2" s="15" t="s">
        <v>14</v>
      </c>
      <c r="C2" s="5">
        <v>2081</v>
      </c>
    </row>
    <row r="3" spans="1:3" ht="15" x14ac:dyDescent="0.2">
      <c r="A3" s="75">
        <v>2</v>
      </c>
      <c r="B3" s="15" t="s">
        <v>15</v>
      </c>
      <c r="C3" s="5">
        <v>779</v>
      </c>
    </row>
    <row r="4" spans="1:3" ht="15" x14ac:dyDescent="0.2">
      <c r="A4" s="75">
        <v>3</v>
      </c>
      <c r="B4" s="15" t="s">
        <v>16</v>
      </c>
      <c r="C4" s="5">
        <v>766</v>
      </c>
    </row>
    <row r="5" spans="1:3" ht="15" x14ac:dyDescent="0.2">
      <c r="A5" s="75">
        <v>4</v>
      </c>
      <c r="B5" s="15" t="s">
        <v>17</v>
      </c>
      <c r="C5" s="5">
        <v>970</v>
      </c>
    </row>
    <row r="6" spans="1:3" ht="15" x14ac:dyDescent="0.2">
      <c r="A6" s="75">
        <v>5</v>
      </c>
      <c r="B6" s="15" t="s">
        <v>18</v>
      </c>
      <c r="C6" s="5">
        <v>970</v>
      </c>
    </row>
    <row r="7" spans="1:3" ht="15" x14ac:dyDescent="0.2">
      <c r="A7" s="75">
        <v>6</v>
      </c>
      <c r="B7" s="15" t="s">
        <v>20</v>
      </c>
      <c r="C7" s="5">
        <v>281</v>
      </c>
    </row>
    <row r="8" spans="1:3" ht="15" x14ac:dyDescent="0.2">
      <c r="A8" s="75">
        <v>7</v>
      </c>
      <c r="B8" s="15" t="s">
        <v>19</v>
      </c>
      <c r="C8" s="5">
        <v>300</v>
      </c>
    </row>
    <row r="9" spans="1:3" ht="15" x14ac:dyDescent="0.2">
      <c r="A9" s="75">
        <v>8</v>
      </c>
      <c r="B9" s="15" t="s">
        <v>21</v>
      </c>
      <c r="C9" s="5">
        <v>150</v>
      </c>
    </row>
    <row r="10" spans="1:3" ht="15" x14ac:dyDescent="0.2">
      <c r="A10" s="75">
        <v>9</v>
      </c>
      <c r="B10" s="15" t="s">
        <v>22</v>
      </c>
      <c r="C10" s="5">
        <v>175</v>
      </c>
    </row>
    <row r="11" spans="1:3" ht="15" x14ac:dyDescent="0.2">
      <c r="A11" s="75">
        <v>10</v>
      </c>
      <c r="B11" s="15" t="s">
        <v>23</v>
      </c>
      <c r="C11" s="5">
        <v>743</v>
      </c>
    </row>
    <row r="12" spans="1:3" ht="15" x14ac:dyDescent="0.2">
      <c r="A12" s="75">
        <v>11</v>
      </c>
      <c r="B12" s="15" t="s">
        <v>24</v>
      </c>
      <c r="C12" s="5">
        <v>573</v>
      </c>
    </row>
    <row r="13" spans="1:3" ht="15" x14ac:dyDescent="0.2">
      <c r="A13" s="75">
        <v>12</v>
      </c>
      <c r="B13" s="15" t="s">
        <v>25</v>
      </c>
      <c r="C13" s="5">
        <v>1281</v>
      </c>
    </row>
    <row r="14" spans="1:3" ht="15" x14ac:dyDescent="0.2">
      <c r="A14" s="75">
        <v>13</v>
      </c>
      <c r="B14" s="15" t="s">
        <v>26</v>
      </c>
      <c r="C14" s="5">
        <v>1312</v>
      </c>
    </row>
    <row r="15" spans="1:3" ht="15" x14ac:dyDescent="0.2">
      <c r="A15" s="75">
        <v>14</v>
      </c>
      <c r="B15" s="15" t="s">
        <v>27</v>
      </c>
      <c r="C15" s="5">
        <v>1312</v>
      </c>
    </row>
    <row r="16" spans="1:3" ht="15" x14ac:dyDescent="0.2">
      <c r="A16" s="75">
        <v>15</v>
      </c>
      <c r="B16" s="15" t="s">
        <v>28</v>
      </c>
      <c r="C16" s="5">
        <v>956</v>
      </c>
    </row>
    <row r="17" spans="1:3" ht="15" x14ac:dyDescent="0.2">
      <c r="A17" s="75">
        <v>16</v>
      </c>
      <c r="B17" s="16" t="s">
        <v>29</v>
      </c>
      <c r="C17" s="5">
        <v>956</v>
      </c>
    </row>
    <row r="18" spans="1:3" ht="15" x14ac:dyDescent="0.2">
      <c r="A18" s="75">
        <v>17</v>
      </c>
      <c r="B18" s="17" t="s">
        <v>30</v>
      </c>
      <c r="C18" s="5">
        <v>731</v>
      </c>
    </row>
    <row r="19" spans="1:3" ht="15" x14ac:dyDescent="0.2">
      <c r="A19" s="75">
        <v>18</v>
      </c>
      <c r="B19" s="15" t="s">
        <v>31</v>
      </c>
      <c r="C19" s="5">
        <v>926</v>
      </c>
    </row>
    <row r="20" spans="1:3" ht="15" x14ac:dyDescent="0.2">
      <c r="A20" s="75">
        <v>19</v>
      </c>
      <c r="B20" s="15" t="s">
        <v>32</v>
      </c>
      <c r="C20" s="5">
        <v>1125</v>
      </c>
    </row>
    <row r="21" spans="1:3" ht="15" x14ac:dyDescent="0.2">
      <c r="A21" s="75">
        <v>20</v>
      </c>
      <c r="B21" s="15" t="s">
        <v>33</v>
      </c>
      <c r="C21" s="5">
        <v>706</v>
      </c>
    </row>
    <row r="22" spans="1:3" ht="15" x14ac:dyDescent="0.2">
      <c r="A22" s="75">
        <v>21</v>
      </c>
      <c r="B22" s="15" t="s">
        <v>34</v>
      </c>
      <c r="C22" s="5">
        <v>706</v>
      </c>
    </row>
    <row r="23" spans="1:3" ht="15" x14ac:dyDescent="0.2">
      <c r="A23" s="75">
        <v>22</v>
      </c>
      <c r="B23" s="15" t="s">
        <v>35</v>
      </c>
      <c r="C23" s="5">
        <v>1317</v>
      </c>
    </row>
    <row r="24" spans="1:3" ht="45" x14ac:dyDescent="0.2">
      <c r="A24" s="75">
        <v>23</v>
      </c>
      <c r="B24" s="15" t="s">
        <v>36</v>
      </c>
      <c r="C24" s="5">
        <v>2080</v>
      </c>
    </row>
    <row r="25" spans="1:3" ht="30" x14ac:dyDescent="0.2">
      <c r="A25" s="75">
        <v>24</v>
      </c>
      <c r="B25" s="20" t="s">
        <v>66</v>
      </c>
      <c r="C25" s="5">
        <v>1844</v>
      </c>
    </row>
    <row r="26" spans="1:3" ht="15" x14ac:dyDescent="0.2">
      <c r="A26" s="75">
        <v>25</v>
      </c>
      <c r="B26" s="13" t="s">
        <v>37</v>
      </c>
      <c r="C26" s="5">
        <v>606</v>
      </c>
    </row>
    <row r="27" spans="1:3" ht="15" x14ac:dyDescent="0.2">
      <c r="A27" s="75">
        <v>26</v>
      </c>
      <c r="B27" s="13" t="s">
        <v>38</v>
      </c>
      <c r="C27" s="5">
        <v>627</v>
      </c>
    </row>
    <row r="28" spans="1:3" ht="15" x14ac:dyDescent="0.2">
      <c r="A28" s="75">
        <v>27</v>
      </c>
      <c r="B28" s="13" t="s">
        <v>39</v>
      </c>
      <c r="C28" s="5">
        <v>651</v>
      </c>
    </row>
    <row r="29" spans="1:3" ht="15" x14ac:dyDescent="0.2">
      <c r="A29" s="75">
        <v>28</v>
      </c>
      <c r="B29" s="13" t="s">
        <v>40</v>
      </c>
      <c r="C29" s="5">
        <v>671</v>
      </c>
    </row>
    <row r="30" spans="1:3" ht="15" x14ac:dyDescent="0.2">
      <c r="A30" s="75">
        <v>29</v>
      </c>
      <c r="B30" s="13" t="s">
        <v>41</v>
      </c>
      <c r="C30" s="5">
        <v>143</v>
      </c>
    </row>
    <row r="31" spans="1:3" ht="15" x14ac:dyDescent="0.2">
      <c r="A31" s="75">
        <v>30</v>
      </c>
      <c r="B31" s="13" t="s">
        <v>42</v>
      </c>
      <c r="C31" s="5">
        <v>157</v>
      </c>
    </row>
    <row r="32" spans="1:3" ht="15" x14ac:dyDescent="0.2">
      <c r="A32" s="75">
        <v>31</v>
      </c>
      <c r="B32" s="13" t="s">
        <v>43</v>
      </c>
      <c r="C32" s="5">
        <v>175</v>
      </c>
    </row>
    <row r="33" spans="1:3" ht="15" x14ac:dyDescent="0.2">
      <c r="A33" s="75">
        <v>32</v>
      </c>
      <c r="B33" s="13" t="s">
        <v>44</v>
      </c>
      <c r="C33" s="5">
        <v>190</v>
      </c>
    </row>
    <row r="34" spans="1:3" ht="15" customHeight="1" x14ac:dyDescent="0.2">
      <c r="A34" s="75">
        <v>33</v>
      </c>
      <c r="B34" s="13" t="s">
        <v>45</v>
      </c>
      <c r="C34" s="5">
        <v>750</v>
      </c>
    </row>
    <row r="35" spans="1:3" ht="15" x14ac:dyDescent="0.2">
      <c r="A35" s="75">
        <v>34</v>
      </c>
      <c r="B35" s="14" t="s">
        <v>46</v>
      </c>
      <c r="C35" s="5">
        <v>775</v>
      </c>
    </row>
    <row r="36" spans="1:3" ht="15" x14ac:dyDescent="0.2">
      <c r="A36" s="75">
        <v>35</v>
      </c>
      <c r="B36" s="13" t="s">
        <v>47</v>
      </c>
      <c r="C36" s="5">
        <v>800</v>
      </c>
    </row>
    <row r="37" spans="1:3" ht="30" x14ac:dyDescent="0.2">
      <c r="A37" s="75">
        <v>36</v>
      </c>
      <c r="B37" s="13" t="s">
        <v>48</v>
      </c>
      <c r="C37" s="5">
        <v>157</v>
      </c>
    </row>
    <row r="38" spans="1:3" ht="30" x14ac:dyDescent="0.2">
      <c r="A38" s="75">
        <v>37</v>
      </c>
      <c r="B38" s="13" t="s">
        <v>49</v>
      </c>
      <c r="C38" s="5">
        <v>175</v>
      </c>
    </row>
    <row r="39" spans="1:3" ht="30" x14ac:dyDescent="0.2">
      <c r="A39" s="75">
        <v>38</v>
      </c>
      <c r="B39" s="13" t="s">
        <v>50</v>
      </c>
      <c r="C39" s="5">
        <v>190</v>
      </c>
    </row>
    <row r="40" spans="1:3" ht="15" x14ac:dyDescent="0.2">
      <c r="A40" s="75">
        <v>39</v>
      </c>
      <c r="B40" s="13" t="s">
        <v>51</v>
      </c>
      <c r="C40" s="5">
        <v>748</v>
      </c>
    </row>
    <row r="41" spans="1:3" ht="45" x14ac:dyDescent="0.2">
      <c r="A41" s="76"/>
      <c r="B41" s="74" t="s">
        <v>70</v>
      </c>
      <c r="C41" s="5">
        <v>362</v>
      </c>
    </row>
    <row r="42" spans="1:3" ht="15" x14ac:dyDescent="0.2">
      <c r="A42" s="75">
        <v>41</v>
      </c>
      <c r="B42" s="13" t="s">
        <v>52</v>
      </c>
      <c r="C42" s="18">
        <v>737</v>
      </c>
    </row>
    <row r="43" spans="1:3" ht="15" x14ac:dyDescent="0.2">
      <c r="A43" s="75">
        <v>42</v>
      </c>
      <c r="B43" s="14" t="s">
        <v>53</v>
      </c>
      <c r="C43" s="5">
        <v>775</v>
      </c>
    </row>
    <row r="44" spans="1:3" ht="15" x14ac:dyDescent="0.2">
      <c r="A44" s="75">
        <v>43</v>
      </c>
      <c r="B44" s="13" t="s">
        <v>54</v>
      </c>
      <c r="C44" s="5">
        <v>455</v>
      </c>
    </row>
    <row r="45" spans="1:3" ht="15" x14ac:dyDescent="0.2">
      <c r="A45" s="75">
        <v>44</v>
      </c>
      <c r="B45" s="13" t="s">
        <v>55</v>
      </c>
      <c r="C45" s="5">
        <v>1086</v>
      </c>
    </row>
    <row r="46" spans="1:3" ht="15" x14ac:dyDescent="0.2">
      <c r="A46" s="75">
        <v>45</v>
      </c>
      <c r="B46" s="13" t="s">
        <v>56</v>
      </c>
      <c r="C46" s="5">
        <v>700</v>
      </c>
    </row>
    <row r="47" spans="1:3" ht="15" x14ac:dyDescent="0.2">
      <c r="A47" s="75">
        <v>46</v>
      </c>
      <c r="B47" s="13" t="s">
        <v>57</v>
      </c>
      <c r="C47" s="5">
        <v>887</v>
      </c>
    </row>
    <row r="48" spans="1:3" ht="15" x14ac:dyDescent="0.2">
      <c r="A48" s="75">
        <v>47</v>
      </c>
      <c r="B48" s="19" t="s">
        <v>63</v>
      </c>
      <c r="C48" s="5">
        <v>711</v>
      </c>
    </row>
    <row r="49" spans="1:3" ht="15" x14ac:dyDescent="0.2">
      <c r="A49" s="77">
        <v>48</v>
      </c>
      <c r="B49" s="13" t="s">
        <v>58</v>
      </c>
      <c r="C49" s="5">
        <v>576</v>
      </c>
    </row>
    <row r="50" spans="1:3" ht="15" x14ac:dyDescent="0.2">
      <c r="A50" s="77">
        <v>49</v>
      </c>
      <c r="B50" s="13" t="s">
        <v>59</v>
      </c>
      <c r="C50" s="5">
        <v>661</v>
      </c>
    </row>
    <row r="51" spans="1:3" ht="15" x14ac:dyDescent="0.2">
      <c r="A51" s="77">
        <v>50</v>
      </c>
      <c r="B51" s="13" t="s">
        <v>60</v>
      </c>
      <c r="C51" s="5">
        <v>543</v>
      </c>
    </row>
    <row r="52" spans="1:3" ht="15" x14ac:dyDescent="0.2">
      <c r="A52" s="77"/>
      <c r="B52" s="4"/>
      <c r="C52" s="5"/>
    </row>
    <row r="53" spans="1:3" ht="15" x14ac:dyDescent="0.2">
      <c r="A53" s="77"/>
      <c r="B53" s="4"/>
      <c r="C53" s="5"/>
    </row>
    <row r="54" spans="1:3" ht="15" x14ac:dyDescent="0.2">
      <c r="A54" s="77"/>
      <c r="B54" s="4"/>
      <c r="C54" s="5"/>
    </row>
    <row r="55" spans="1:3" ht="15" x14ac:dyDescent="0.2">
      <c r="A55" s="77"/>
      <c r="B55" s="4"/>
      <c r="C55" s="2"/>
    </row>
    <row r="56" spans="1:3" ht="15" x14ac:dyDescent="0.2">
      <c r="A56" s="77"/>
      <c r="B56" s="4"/>
      <c r="C56" s="2"/>
    </row>
    <row r="57" spans="1:3" ht="15" x14ac:dyDescent="0.2">
      <c r="A57" s="77"/>
      <c r="B57" s="4"/>
      <c r="C57" s="2"/>
    </row>
    <row r="58" spans="1:3" ht="15" x14ac:dyDescent="0.2">
      <c r="A58" s="77"/>
      <c r="B58" s="4"/>
      <c r="C58" s="2"/>
    </row>
    <row r="59" spans="1:3" ht="15" x14ac:dyDescent="0.2">
      <c r="A59" s="77"/>
      <c r="B59" s="4"/>
      <c r="C59" s="2"/>
    </row>
    <row r="60" spans="1:3" ht="15" x14ac:dyDescent="0.2">
      <c r="A60" s="77"/>
      <c r="B60" s="12"/>
      <c r="C60" s="2"/>
    </row>
    <row r="61" spans="1:3" ht="15" x14ac:dyDescent="0.2">
      <c r="A61" s="77"/>
      <c r="B61" s="4"/>
      <c r="C61" s="2"/>
    </row>
    <row r="62" spans="1:3" ht="15" x14ac:dyDescent="0.2">
      <c r="A62" s="77"/>
      <c r="B62" s="4"/>
      <c r="C62" s="2"/>
    </row>
    <row r="63" spans="1:3" ht="15" x14ac:dyDescent="0.2">
      <c r="A63" s="77"/>
      <c r="B63" s="4"/>
      <c r="C63" s="2"/>
    </row>
    <row r="64" spans="1:3" ht="15" x14ac:dyDescent="0.2">
      <c r="A64" s="77"/>
      <c r="B64" s="4"/>
      <c r="C64" s="2"/>
    </row>
    <row r="65" spans="1:3" ht="15" x14ac:dyDescent="0.2">
      <c r="A65" s="77"/>
      <c r="B65" s="4"/>
      <c r="C65" s="2"/>
    </row>
    <row r="66" spans="1:3" ht="15" x14ac:dyDescent="0.2">
      <c r="A66" s="77"/>
      <c r="B66" s="4"/>
      <c r="C66" s="2"/>
    </row>
    <row r="67" spans="1:3" ht="15" x14ac:dyDescent="0.2">
      <c r="A67" s="77"/>
      <c r="B67" s="4"/>
      <c r="C67" s="2"/>
    </row>
    <row r="68" spans="1:3" ht="15" x14ac:dyDescent="0.2">
      <c r="A68" s="77"/>
      <c r="B68" s="4"/>
      <c r="C68" s="2"/>
    </row>
    <row r="69" spans="1:3" ht="15" x14ac:dyDescent="0.2">
      <c r="A69" s="77"/>
      <c r="B69" s="3"/>
      <c r="C69" s="2"/>
    </row>
    <row r="70" spans="1:3" ht="15" x14ac:dyDescent="0.2">
      <c r="A70" s="77"/>
      <c r="B70" s="4"/>
      <c r="C70" s="2"/>
    </row>
    <row r="71" spans="1:3" ht="15" x14ac:dyDescent="0.2">
      <c r="A71" s="77"/>
      <c r="B71" s="4"/>
      <c r="C71" s="2"/>
    </row>
    <row r="72" spans="1:3" ht="15" x14ac:dyDescent="0.2">
      <c r="A72" s="77"/>
      <c r="B72" s="4"/>
      <c r="C72" s="2"/>
    </row>
    <row r="73" spans="1:3" ht="15" x14ac:dyDescent="0.2">
      <c r="A73" s="77"/>
      <c r="B73" s="4"/>
      <c r="C73" s="2"/>
    </row>
    <row r="74" spans="1:3" ht="15" x14ac:dyDescent="0.2">
      <c r="A74" s="77"/>
      <c r="B74" s="4"/>
      <c r="C74" s="2"/>
    </row>
    <row r="75" spans="1:3" ht="15" x14ac:dyDescent="0.2">
      <c r="A75" s="77"/>
      <c r="B75" s="4"/>
      <c r="C75" s="2"/>
    </row>
    <row r="76" spans="1:3" ht="15" x14ac:dyDescent="0.2">
      <c r="A76" s="77"/>
      <c r="B76" s="4"/>
      <c r="C76" s="2"/>
    </row>
    <row r="77" spans="1:3" ht="15" x14ac:dyDescent="0.2">
      <c r="A77" s="77"/>
      <c r="B77" s="4"/>
      <c r="C77" s="2"/>
    </row>
    <row r="78" spans="1:3" ht="15" x14ac:dyDescent="0.2">
      <c r="A78" s="77"/>
      <c r="B78" s="4"/>
      <c r="C78" s="2"/>
    </row>
    <row r="79" spans="1:3" ht="15" x14ac:dyDescent="0.2">
      <c r="A79" s="77"/>
      <c r="B79" s="3"/>
      <c r="C79" s="2"/>
    </row>
    <row r="80" spans="1:3" ht="24" customHeight="1" x14ac:dyDescent="0.2">
      <c r="A80" s="77"/>
      <c r="B80" s="3"/>
      <c r="C80" s="2"/>
    </row>
    <row r="81" spans="1:3" ht="24" customHeight="1" x14ac:dyDescent="0.25">
      <c r="A81" s="78"/>
      <c r="B81" s="8"/>
      <c r="C81" s="9"/>
    </row>
    <row r="82" spans="1:3" ht="24" customHeight="1" x14ac:dyDescent="0.25">
      <c r="A82" s="78"/>
      <c r="B82" s="8"/>
      <c r="C82" s="10"/>
    </row>
    <row r="83" spans="1:3" ht="24" customHeight="1" x14ac:dyDescent="0.25">
      <c r="A83" s="78"/>
      <c r="B83" s="8"/>
      <c r="C83" s="9"/>
    </row>
    <row r="84" spans="1:3" ht="24" customHeight="1" x14ac:dyDescent="0.25">
      <c r="A84" s="78"/>
      <c r="B84" s="8"/>
      <c r="C84" s="11"/>
    </row>
    <row r="85" spans="1:3" ht="24" customHeight="1" x14ac:dyDescent="0.25">
      <c r="A85" s="78"/>
      <c r="B85" s="8"/>
      <c r="C85" s="9"/>
    </row>
    <row r="86" spans="1:3" ht="24" customHeight="1" x14ac:dyDescent="0.25">
      <c r="A86" s="78"/>
      <c r="B86" s="8"/>
      <c r="C86" s="9"/>
    </row>
  </sheetData>
  <sheetProtection algorithmName="SHA-512" hashValue="GOiy/GPdGQBspa14zHVF7LEnjGEcp8ElmPzhAqgaM1Dem/chBdmh3Ggnte1R1/UXcsqFmiNKVTT2g226dzdSYw==" saltValue="YJZK/+x00sqp0S4QynYccA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meble</vt:lpstr>
      <vt:lpstr>artykuły</vt:lpstr>
      <vt:lpstr>'Zamówienie - meble'!Obszar_wydruku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2026-07-02T05:49:57Z</dcterms:modified>
</cp:coreProperties>
</file>