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6CEC4DE4-3934-44E8-B768-EA0323EA645B}" xr6:coauthVersionLast="47" xr6:coauthVersionMax="47" xr10:uidLastSave="{00000000-0000-0000-0000-000000000000}"/>
  <workbookProtection workbookAlgorithmName="SHA-512" workbookHashValue="/fwrTPaaoUl/TuVMTqoHqiCkLpjcYdyKqqsRzUi6XnQoP237BJftXBV8OnJzh3EDQEctk0ah7Z8bFjDv1SuC/w==" workbookSaltValue="27qMUgkbnJHINTrfhrKEKg==" workbookSpinCount="100000" lockStructure="1"/>
  <bookViews>
    <workbookView xWindow="-120" yWindow="-120" windowWidth="29040" windowHeight="15720" tabRatio="514" activeTab="1" xr2:uid="{00000000-000D-0000-FFFF-FFFF00000000}"/>
  </bookViews>
  <sheets>
    <sheet name="Zamówienie - akcesoria komput." sheetId="1" r:id="rId1"/>
    <sheet name="Asortyment" sheetId="3" r:id="rId2"/>
  </sheets>
  <definedNames>
    <definedName name="_xlnm.Print_Area" localSheetId="0">'Zamówienie - akcesoria komput.'!$A$1:$G$34</definedName>
    <definedName name="Z_719BC932_D796_4057_A468_D5AEFEB41011_.wvu.Cols" localSheetId="0" hidden="1">'Zamówienie - akcesoria komput.'!$H:$H</definedName>
    <definedName name="Z_719BC932_D796_4057_A468_D5AEFEB41011_.wvu.PrintArea" localSheetId="0" hidden="1">'Zamówienie - akcesoria komput.'!$A$1:$G$34</definedName>
  </definedNames>
  <calcPr calcId="191029"/>
  <customWorkbookViews>
    <customWorkbookView name="w1" guid="{719BC932-D796-4057-A468-D5AEFEB41011}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2" i="1"/>
  <c r="B23" i="1"/>
  <c r="B24" i="1"/>
  <c r="B25" i="1"/>
  <c r="B26" i="1"/>
  <c r="B27" i="1"/>
  <c r="B28" i="1"/>
  <c r="B29" i="1"/>
  <c r="B30" i="1"/>
  <c r="B20" i="1"/>
  <c r="E20" i="1" l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F1" i="1" l="1"/>
  <c r="F31" i="1" l="1"/>
</calcChain>
</file>

<file path=xl/sharedStrings.xml><?xml version="1.0" encoding="utf-8"?>
<sst xmlns="http://schemas.openxmlformats.org/spreadsheetml/2006/main" count="92" uniqueCount="87">
  <si>
    <t>Nazwa artykułu</t>
  </si>
  <si>
    <t>Zamawiana ilość</t>
  </si>
  <si>
    <t>Imię i nazwisko osoby zamawiającej:</t>
  </si>
  <si>
    <t xml:space="preserve">Telefon kontaktowy: </t>
  </si>
  <si>
    <t>ZAMÓWIENIE</t>
  </si>
  <si>
    <t>Zamawiający (dane do wystawienia faktury VAT):</t>
  </si>
  <si>
    <t>Adres dostawy:</t>
  </si>
  <si>
    <t>Akceptacja kierownika jednostki</t>
  </si>
  <si>
    <t>SUMA</t>
  </si>
  <si>
    <t>Uniwersytet Warszawski, ul. Krakowskie Przedmieście 26/28
00-927 Warszawa, NIP 525-001-12-66</t>
  </si>
  <si>
    <t>KOD</t>
  </si>
  <si>
    <t xml:space="preserve">Akceptacja Kanclerza / Dziekana Wydziału </t>
  </si>
  <si>
    <t>Cena jednostkowa
netto</t>
  </si>
  <si>
    <t>GIGA MULTIMEDIA
Włodarzewska 65B
02-384 Warszawa</t>
  </si>
  <si>
    <t>5901969438840</t>
  </si>
  <si>
    <t>5907760602794</t>
  </si>
  <si>
    <t>4714033524957</t>
  </si>
  <si>
    <t>5397063800834</t>
  </si>
  <si>
    <t>4711421965422</t>
  </si>
  <si>
    <t>Uwagi:</t>
  </si>
  <si>
    <t>Mysz przewodowa
Natec RUFF PLUS NMY‐2021</t>
  </si>
  <si>
    <t>Mysz przewodowa
Logic concept LM‐STARR‐ONE M‐LC‐LM‐STARR‐ONE</t>
  </si>
  <si>
    <t>Mysz bezprzewodowa
Defender HIT MM‐495</t>
  </si>
  <si>
    <t>Klawiatura przewodowa
Dell KB522 580‐17667</t>
  </si>
  <si>
    <t>Klawiatura bezprzewodowa
A4Tech FBK11</t>
  </si>
  <si>
    <t>Zestaw klawiatura + mysz bezprzewodowa
Dell KM3322W 580‐AKFZ</t>
  </si>
  <si>
    <t>Suma
netto</t>
  </si>
  <si>
    <t xml:space="preserve">email kontaktowy: </t>
  </si>
  <si>
    <t>Mysz bezprzewodowa
Natec Crace 2 NMY - 2048</t>
  </si>
  <si>
    <t>Klawiatura przewodowa
UGO Askja K200 UKL‐1827</t>
  </si>
  <si>
    <t>5901986048855</t>
  </si>
  <si>
    <t>Klawiatura bezprzewodowa
Savio SAVKB-02</t>
  </si>
  <si>
    <t>884116416487</t>
  </si>
  <si>
    <t>5901969432107</t>
  </si>
  <si>
    <t>5901969439236</t>
  </si>
  <si>
    <t>5901986048169</t>
  </si>
  <si>
    <t>5903018662602</t>
  </si>
  <si>
    <t>8716309087704</t>
  </si>
  <si>
    <t>4894160047656</t>
  </si>
  <si>
    <t>4894160047663</t>
  </si>
  <si>
    <t>5397184687482</t>
  </si>
  <si>
    <t>8716309125871</t>
  </si>
  <si>
    <t>5901966000415</t>
  </si>
  <si>
    <t>5901966000774</t>
  </si>
  <si>
    <t>5901966000422</t>
  </si>
  <si>
    <t>5905784767857</t>
  </si>
  <si>
    <t>6925281964725</t>
  </si>
  <si>
    <t>884116417231</t>
  </si>
  <si>
    <t>5901443048039</t>
  </si>
  <si>
    <t>5901969426427</t>
  </si>
  <si>
    <t>631390543268</t>
  </si>
  <si>
    <t>5908257125505</t>
  </si>
  <si>
    <t>5901969402933</t>
  </si>
  <si>
    <t>5901969439687</t>
  </si>
  <si>
    <t>8716309031936</t>
  </si>
  <si>
    <t>8716309023757</t>
  </si>
  <si>
    <t>5099206090828</t>
  </si>
  <si>
    <t>5028252351423</t>
  </si>
  <si>
    <t>5028252597883</t>
  </si>
  <si>
    <t>085896644446</t>
  </si>
  <si>
    <t>Zewnętrzna kieszeń na dysk                                                                                                              Savio SAVAK - 65</t>
  </si>
  <si>
    <t xml:space="preserve">Zewnętrzna kieszeń na dysk                                                                                                           Krux KRX0058 </t>
  </si>
  <si>
    <t>Czytnik kart pamięci                                                                                                             Gembird UHB-CR3-01</t>
  </si>
  <si>
    <t>HUB USB, wtyk USB-A                                                                                                             Unitek H1117A</t>
  </si>
  <si>
    <t>Stacja dokująca uniwersalna                                                                                                  DELL DA305 470 AFKL</t>
  </si>
  <si>
    <t>Napęd optyczny, zewnętrzny                                                                                            Gembrid DVD-USB-04</t>
  </si>
  <si>
    <t>Słuchawki stereo z mikrofonem przewodowe                                                                 Esperanza EH102</t>
  </si>
  <si>
    <t>Słuchawki stereo z mikrofonem bezprzewodowe                                                                   JBL Tune 520 BT</t>
  </si>
  <si>
    <t>Głośnik komputerowy, konstrukcja typu soundbar                                                            DELL Stereo Soundbar SB522A</t>
  </si>
  <si>
    <t>Głośnik komputerowy,                                                                                                             IBOX SP1</t>
  </si>
  <si>
    <t>Kamera internetowa,                                                                                                             Natec LORI Plus NKI - 1672</t>
  </si>
  <si>
    <t>Kamera internetowa,                                                                                                              AUKEY PC-LM1</t>
  </si>
  <si>
    <t>Podkładka pod mysz,                                                                                                                Natec NPP-0379</t>
  </si>
  <si>
    <t>Podkładka pod mysz,                                                                                                              Natec NPF-0783</t>
  </si>
  <si>
    <t>Kabel zasilajacy,                                                                                                                        Gembird PC-186-ML12</t>
  </si>
  <si>
    <t xml:space="preserve">Kabel zasilajacy,                                                                                                                Gembird PC-189-VDE </t>
  </si>
  <si>
    <t>Prezenter bezprzewodowy z czerwonym wksażnikiem laserowym                              Logitech R500s</t>
  </si>
  <si>
    <t>Prezenter bezprzewodowy z czerwonym wksażnikiem laserowym                          Kensington K72425EU</t>
  </si>
  <si>
    <t>Blokada zabezpieczająca                                                                                                      Kensington N17 K68008EU</t>
  </si>
  <si>
    <t>Blokada zabezpieczająca                                                                                               Kensington NanoSaver K64444WW</t>
  </si>
  <si>
    <t xml:space="preserve">KOD EAN                               * po kodzie można sprwdzić parametry produktu </t>
  </si>
  <si>
    <t>HUB USB, wtyk USB-C                                                                                                              Unitek H1117B</t>
  </si>
  <si>
    <t>Kabel zasilający,                                                                                                                  Landberg CA-C13C-14CC-0018-BK</t>
  </si>
  <si>
    <r>
      <t>Na podstawie umowy nr. POUZ – 362/229/2024/DZP na: „</t>
    </r>
    <r>
      <rPr>
        <b/>
        <sz val="10"/>
        <color theme="1"/>
        <rFont val="Calibri"/>
        <family val="2"/>
        <scheme val="minor"/>
      </rPr>
      <t>Sukcesywne dostawy akcesoriów komputerowych dla jednostek Uniwersytetu Warszawskiego</t>
    </r>
    <r>
      <rPr>
        <sz val="10"/>
        <color theme="1"/>
        <rFont val="Calibri"/>
        <family val="2"/>
        <scheme val="minor"/>
      </rPr>
      <t xml:space="preserve">"   </t>
    </r>
  </si>
  <si>
    <t>Listwa zasilająca, przeciwprzepięciowa, długość przewodu 1,5m                                LESTAR LV-530W5W</t>
  </si>
  <si>
    <t>Listwa zasilająca, przeciwprzepięciowa, długoć przewodu 3m                                      LESTAR LV-530W 5W</t>
  </si>
  <si>
    <t>Listwa zasilająca, przeciwprzepięciowa, długoć przewodu 5m                                      LESTAR LV-530W 5W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</si>
</sst>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[$-415]d\ mmmm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75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164" fontId="0" fillId="0" borderId="9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9" fillId="0" borderId="5" xfId="0" applyFont="1" applyFill="1" applyBorder="1" applyAlignment="1">
      <alignment horizontal="right" vertical="center"/>
    </xf>
    <xf numFmtId="0" fontId="10" fillId="0" borderId="0" xfId="1"/>
    <xf numFmtId="164" fontId="2" fillId="0" borderId="1" xfId="0" applyNumberFormat="1" applyFont="1" applyFill="1" applyBorder="1" applyAlignment="1">
      <alignment vertical="center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8" xfId="1" applyFont="1" applyFill="1" applyBorder="1" applyAlignment="1">
      <alignment horizontal="center" vertical="center"/>
    </xf>
    <xf numFmtId="0" fontId="10" fillId="0" borderId="0" xfId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 wrapText="1"/>
    </xf>
    <xf numFmtId="164" fontId="10" fillId="0" borderId="0" xfId="1" applyNumberFormat="1" applyFill="1" applyBorder="1" applyAlignment="1">
      <alignment vertical="center"/>
    </xf>
    <xf numFmtId="0" fontId="10" fillId="0" borderId="0" xfId="1" applyFill="1" applyBorder="1" applyAlignment="1">
      <alignment vertical="center" wrapText="1"/>
    </xf>
    <xf numFmtId="0" fontId="11" fillId="0" borderId="0" xfId="1" applyFont="1" applyBorder="1" applyAlignment="1">
      <alignment horizontal="center"/>
    </xf>
    <xf numFmtId="0" fontId="11" fillId="0" borderId="0" xfId="1" applyFont="1" applyBorder="1"/>
    <xf numFmtId="8" fontId="10" fillId="0" borderId="0" xfId="1" applyNumberFormat="1" applyFont="1" applyBorder="1"/>
    <xf numFmtId="164" fontId="10" fillId="0" borderId="0" xfId="1" applyNumberFormat="1" applyFont="1" applyBorder="1"/>
    <xf numFmtId="8" fontId="10" fillId="0" borderId="0" xfId="1" applyNumberFormat="1" applyFont="1" applyBorder="1" applyAlignment="1">
      <alignment horizontal="left" indent="5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164" fontId="4" fillId="0" borderId="6" xfId="1" applyNumberFormat="1" applyFont="1" applyFill="1" applyBorder="1" applyAlignment="1">
      <alignment horizontal="center" textRotation="90" wrapText="1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49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0" xfId="1" applyFont="1" applyFill="1" applyBorder="1" applyAlignment="1">
      <alignment horizontal="center" vertical="center"/>
    </xf>
    <xf numFmtId="0" fontId="12" fillId="2" borderId="8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164" fontId="4" fillId="0" borderId="6" xfId="0" applyNumberFormat="1" applyFont="1" applyFill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6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5" fontId="6" fillId="0" borderId="0" xfId="0" applyNumberFormat="1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1" xfId="0" quotePrefix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0" fillId="0" borderId="13" xfId="0" applyBorder="1" applyAlignment="1">
      <alignment horizontal="center"/>
    </xf>
    <xf numFmtId="164" fontId="3" fillId="0" borderId="10" xfId="0" applyNumberFormat="1" applyFont="1" applyFill="1" applyBorder="1" applyAlignment="1">
      <alignment horizontal="right" vertical="center"/>
    </xf>
    <xf numFmtId="164" fontId="3" fillId="0" borderId="11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</cellXfs>
  <cellStyles count="2">
    <cellStyle name="Normalny" xfId="0" builtinId="0"/>
    <cellStyle name="Normalny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showGridLines="0" zoomScaleNormal="100" zoomScaleSheetLayoutView="100" workbookViewId="0">
      <selection activeCell="A21" sqref="A21"/>
    </sheetView>
  </sheetViews>
  <sheetFormatPr defaultRowHeight="15" x14ac:dyDescent="0.25"/>
  <cols>
    <col min="1" max="2" width="3.7109375" customWidth="1"/>
    <col min="3" max="3" width="24.7109375" customWidth="1"/>
    <col min="4" max="4" width="34" customWidth="1"/>
    <col min="5" max="5" width="9.7109375" style="1" customWidth="1"/>
    <col min="6" max="6" width="6.7109375" style="7" customWidth="1"/>
    <col min="7" max="7" width="12.7109375" customWidth="1"/>
    <col min="8" max="8" width="9.140625" hidden="1" customWidth="1"/>
  </cols>
  <sheetData>
    <row r="1" spans="1:7" x14ac:dyDescent="0.25">
      <c r="A1" s="45"/>
      <c r="B1" s="45"/>
      <c r="C1" s="45"/>
      <c r="D1" s="45"/>
      <c r="E1" s="13"/>
      <c r="F1" s="42">
        <f ca="1">NOW()</f>
        <v>45729.45484953704</v>
      </c>
      <c r="G1" s="42"/>
    </row>
    <row r="2" spans="1:7" ht="5.0999999999999996" customHeight="1" x14ac:dyDescent="0.25">
      <c r="A2" s="45"/>
      <c r="B2" s="45"/>
      <c r="C2" s="45"/>
      <c r="D2" s="45"/>
      <c r="E2" s="45"/>
      <c r="F2" s="45"/>
      <c r="G2" s="45"/>
    </row>
    <row r="3" spans="1:7" ht="15" customHeight="1" x14ac:dyDescent="0.25">
      <c r="A3" s="43" t="s">
        <v>2</v>
      </c>
      <c r="B3" s="43"/>
      <c r="C3" s="43"/>
      <c r="D3" s="49"/>
      <c r="E3" s="50"/>
      <c r="F3" s="50"/>
      <c r="G3" s="51"/>
    </row>
    <row r="4" spans="1:7" ht="5.0999999999999996" customHeight="1" x14ac:dyDescent="0.25">
      <c r="A4" s="44"/>
      <c r="B4" s="44"/>
      <c r="C4" s="44"/>
      <c r="D4" s="44"/>
      <c r="E4" s="44"/>
      <c r="F4" s="44"/>
      <c r="G4" s="44"/>
    </row>
    <row r="5" spans="1:7" x14ac:dyDescent="0.25">
      <c r="A5" s="43" t="s">
        <v>3</v>
      </c>
      <c r="B5" s="43"/>
      <c r="C5" s="43"/>
      <c r="D5" s="46"/>
      <c r="E5" s="47"/>
      <c r="F5" s="47"/>
      <c r="G5" s="48"/>
    </row>
    <row r="6" spans="1:7" ht="5.0999999999999996" customHeight="1" x14ac:dyDescent="0.25">
      <c r="A6" s="5"/>
      <c r="B6" s="5"/>
      <c r="C6" s="5"/>
      <c r="D6" s="4"/>
      <c r="E6" s="4"/>
      <c r="F6" s="4"/>
      <c r="G6" s="4"/>
    </row>
    <row r="7" spans="1:7" x14ac:dyDescent="0.25">
      <c r="A7" s="43" t="s">
        <v>27</v>
      </c>
      <c r="B7" s="43"/>
      <c r="C7" s="43"/>
      <c r="D7" s="46"/>
      <c r="E7" s="47"/>
      <c r="F7" s="47"/>
      <c r="G7" s="48"/>
    </row>
    <row r="8" spans="1:7" ht="5.0999999999999996" customHeight="1" x14ac:dyDescent="0.25">
      <c r="A8" s="5"/>
      <c r="B8" s="5"/>
      <c r="C8" s="5"/>
      <c r="D8" s="4"/>
      <c r="E8" s="4"/>
      <c r="F8" s="4"/>
      <c r="G8" s="4"/>
    </row>
    <row r="9" spans="1:7" ht="51.75" customHeight="1" x14ac:dyDescent="0.25">
      <c r="A9" s="2"/>
      <c r="B9" s="2"/>
      <c r="C9" s="2"/>
      <c r="D9" s="2"/>
      <c r="E9" s="41" t="s">
        <v>13</v>
      </c>
      <c r="F9" s="41"/>
      <c r="G9" s="41"/>
    </row>
    <row r="10" spans="1:7" ht="20.100000000000001" customHeight="1" x14ac:dyDescent="0.25">
      <c r="A10" s="71" t="s">
        <v>4</v>
      </c>
      <c r="B10" s="71"/>
      <c r="C10" s="71"/>
      <c r="D10" s="71"/>
      <c r="E10" s="71"/>
      <c r="F10" s="71"/>
      <c r="G10" s="71"/>
    </row>
    <row r="11" spans="1:7" ht="30" customHeight="1" x14ac:dyDescent="0.25">
      <c r="A11" s="70" t="s">
        <v>83</v>
      </c>
      <c r="B11" s="70"/>
      <c r="C11" s="70"/>
      <c r="D11" s="70"/>
      <c r="E11" s="70"/>
      <c r="F11" s="70"/>
      <c r="G11" s="70"/>
    </row>
    <row r="12" spans="1:7" ht="5.0999999999999996" customHeight="1" x14ac:dyDescent="0.25">
      <c r="A12" s="69"/>
      <c r="B12" s="69"/>
      <c r="C12" s="69"/>
      <c r="D12" s="69"/>
      <c r="E12" s="69"/>
      <c r="F12" s="69"/>
      <c r="G12" s="69"/>
    </row>
    <row r="13" spans="1:7" ht="30" customHeight="1" x14ac:dyDescent="0.25">
      <c r="A13" s="41" t="s">
        <v>5</v>
      </c>
      <c r="B13" s="41"/>
      <c r="C13" s="41"/>
      <c r="D13" s="72" t="s">
        <v>9</v>
      </c>
      <c r="E13" s="73"/>
      <c r="F13" s="73"/>
      <c r="G13" s="74"/>
    </row>
    <row r="14" spans="1:7" ht="5.0999999999999996" customHeight="1" x14ac:dyDescent="0.25">
      <c r="A14" s="37"/>
      <c r="B14" s="37"/>
      <c r="C14" s="38"/>
      <c r="D14" s="3"/>
      <c r="E14" s="3"/>
      <c r="F14" s="3"/>
      <c r="G14" s="3"/>
    </row>
    <row r="15" spans="1:7" ht="30" customHeight="1" x14ac:dyDescent="0.25">
      <c r="A15" s="41" t="s">
        <v>6</v>
      </c>
      <c r="B15" s="41"/>
      <c r="C15" s="41"/>
      <c r="D15" s="66"/>
      <c r="E15" s="67"/>
      <c r="F15" s="67"/>
      <c r="G15" s="68"/>
    </row>
    <row r="16" spans="1:7" ht="5.0999999999999996" customHeight="1" x14ac:dyDescent="0.25">
      <c r="A16" s="39"/>
      <c r="B16" s="39"/>
      <c r="C16" s="39"/>
      <c r="E16"/>
    </row>
    <row r="17" spans="1:7" ht="69.75" customHeight="1" x14ac:dyDescent="0.25">
      <c r="A17" s="41" t="s">
        <v>19</v>
      </c>
      <c r="B17" s="41"/>
      <c r="C17" s="41"/>
      <c r="D17" s="66"/>
      <c r="E17" s="67"/>
      <c r="F17" s="67"/>
      <c r="G17" s="68"/>
    </row>
    <row r="18" spans="1:7" ht="5.0999999999999996" customHeight="1" thickBot="1" x14ac:dyDescent="0.3">
      <c r="E18"/>
      <c r="F18" s="14"/>
    </row>
    <row r="19" spans="1:7" ht="51.75" customHeight="1" x14ac:dyDescent="0.25">
      <c r="A19" s="8" t="s">
        <v>10</v>
      </c>
      <c r="B19" s="60" t="s">
        <v>0</v>
      </c>
      <c r="C19" s="61"/>
      <c r="D19" s="62"/>
      <c r="E19" s="36" t="s">
        <v>12</v>
      </c>
      <c r="F19" s="35" t="s">
        <v>1</v>
      </c>
      <c r="G19" s="34" t="s">
        <v>26</v>
      </c>
    </row>
    <row r="20" spans="1:7" ht="26.1" customHeight="1" x14ac:dyDescent="0.25">
      <c r="A20" s="33"/>
      <c r="B20" s="63" t="str">
        <f>IF(A20&gt;0,INDEX(Asortyment!$A$1:$D$165,MATCH(A20,Asortyment!$A$1:$A$165,),MATCH(B$19,Asortyment!$A$1:$B$1,))," ← Proszę podać kod produktu. Kody znajdziesz w arkuszu ASORTYMENT.")</f>
        <v xml:space="preserve"> ← Proszę podać kod produktu. Kody znajdziesz w arkuszu ASORTYMENT.</v>
      </c>
      <c r="C20" s="64"/>
      <c r="D20" s="65"/>
      <c r="E20" s="10">
        <f>IF(A20&gt;0,INDEX(Asortyment!$A$1:$D$165,MATCH(A20,Asortyment!$A$1:$A$165,),MATCH(E$19,Asortyment!$A$1:$D$1,)),0)</f>
        <v>0</v>
      </c>
      <c r="F20" s="11"/>
      <c r="G20" s="6">
        <f t="shared" ref="G20:G29" si="0">E20*F20</f>
        <v>0</v>
      </c>
    </row>
    <row r="21" spans="1:7" ht="26.1" customHeight="1" x14ac:dyDescent="0.25">
      <c r="A21" s="12"/>
      <c r="B21" s="63" t="str">
        <f>IF(A21&gt;0,INDEX(Asortyment!$A$1:$D$165,MATCH(A21,Asortyment!$A$1:$A$165,),MATCH(B$19,Asortyment!$A$1:$B$1,))," ← Proszę podać kod produktu. Kody znajdziesz w arkuszu ASORTYMENT.")</f>
        <v xml:space="preserve"> ← Proszę podać kod produktu. Kody znajdziesz w arkuszu ASORTYMENT.</v>
      </c>
      <c r="C21" s="64"/>
      <c r="D21" s="65"/>
      <c r="E21" s="10">
        <f>IF(A21&gt;0,INDEX(Asortyment!$A$1:$D$165,MATCH(A21,Asortyment!$A$1:$A$165,),MATCH(E$19,Asortyment!$A$1:$D$1,)),0)</f>
        <v>0</v>
      </c>
      <c r="F21" s="11"/>
      <c r="G21" s="6">
        <f t="shared" si="0"/>
        <v>0</v>
      </c>
    </row>
    <row r="22" spans="1:7" ht="26.1" customHeight="1" x14ac:dyDescent="0.25">
      <c r="A22" s="12"/>
      <c r="B22" s="63" t="str">
        <f>IF(A22&gt;0,INDEX(Asortyment!$A$1:$D$165,MATCH(A22,Asortyment!$A$1:$A$165,),MATCH(B$19,Asortyment!$A$1:$B$1,))," ← Proszę podać kod produktu. Kody znajdziesz w arkuszu ASORTYMENT.")</f>
        <v xml:space="preserve"> ← Proszę podać kod produktu. Kody znajdziesz w arkuszu ASORTYMENT.</v>
      </c>
      <c r="C22" s="64"/>
      <c r="D22" s="65"/>
      <c r="E22" s="10">
        <f>IF(A22&gt;0,INDEX(Asortyment!$A$1:$D$165,MATCH(A22,Asortyment!$A$1:$A$165,),MATCH(E$19,Asortyment!$A$1:$D$1,)),0)</f>
        <v>0</v>
      </c>
      <c r="F22" s="11"/>
      <c r="G22" s="6">
        <f t="shared" si="0"/>
        <v>0</v>
      </c>
    </row>
    <row r="23" spans="1:7" ht="26.1" customHeight="1" x14ac:dyDescent="0.25">
      <c r="A23" s="12"/>
      <c r="B23" s="63" t="str">
        <f>IF(A23&gt;0,INDEX(Asortyment!$A$1:$D$165,MATCH(A23,Asortyment!$A$1:$A$165,),MATCH(B$19,Asortyment!$A$1:$B$1,))," ← Proszę podać kod produktu. Kody znajdziesz w arkuszu ASORTYMENT.")</f>
        <v xml:space="preserve"> ← Proszę podać kod produktu. Kody znajdziesz w arkuszu ASORTYMENT.</v>
      </c>
      <c r="C23" s="64"/>
      <c r="D23" s="65"/>
      <c r="E23" s="10">
        <f>IF(A23&gt;0,INDEX(Asortyment!$A$1:$D$165,MATCH(A23,Asortyment!$A$1:$A$165,),MATCH(E$19,Asortyment!$A$1:$D$1,)),0)</f>
        <v>0</v>
      </c>
      <c r="F23" s="11"/>
      <c r="G23" s="6">
        <f t="shared" si="0"/>
        <v>0</v>
      </c>
    </row>
    <row r="24" spans="1:7" ht="26.1" customHeight="1" x14ac:dyDescent="0.25">
      <c r="A24" s="12"/>
      <c r="B24" s="63" t="str">
        <f>IF(A24&gt;0,INDEX(Asortyment!$A$1:$D$165,MATCH(A24,Asortyment!$A$1:$A$165,),MATCH(B$19,Asortyment!$A$1:$B$1,))," ← Proszę podać kod produktu. Kody znajdziesz w arkuszu ASORTYMENT.")</f>
        <v xml:space="preserve"> ← Proszę podać kod produktu. Kody znajdziesz w arkuszu ASORTYMENT.</v>
      </c>
      <c r="C24" s="64"/>
      <c r="D24" s="65"/>
      <c r="E24" s="10">
        <f>IF(A24&gt;0,INDEX(Asortyment!$A$1:$D$165,MATCH(A24,Asortyment!$A$1:$A$165,),MATCH(E$19,Asortyment!$A$1:$D$1,)),0)</f>
        <v>0</v>
      </c>
      <c r="F24" s="11"/>
      <c r="G24" s="6">
        <f t="shared" si="0"/>
        <v>0</v>
      </c>
    </row>
    <row r="25" spans="1:7" ht="26.1" customHeight="1" x14ac:dyDescent="0.25">
      <c r="A25" s="12"/>
      <c r="B25" s="63" t="str">
        <f>IF(A25&gt;0,INDEX(Asortyment!$A$1:$D$165,MATCH(A25,Asortyment!$A$1:$A$165,),MATCH(B$19,Asortyment!$A$1:$B$1,))," ← Proszę podać kod produktu. Kody znajdziesz w arkuszu ASORTYMENT.")</f>
        <v xml:space="preserve"> ← Proszę podać kod produktu. Kody znajdziesz w arkuszu ASORTYMENT.</v>
      </c>
      <c r="C25" s="64"/>
      <c r="D25" s="65"/>
      <c r="E25" s="10">
        <f>IF(A25&gt;0,INDEX(Asortyment!$A$1:$D$165,MATCH(A25,Asortyment!$A$1:$A$165,),MATCH(E$19,Asortyment!$A$1:$D$1,)),0)</f>
        <v>0</v>
      </c>
      <c r="F25" s="11"/>
      <c r="G25" s="6">
        <f t="shared" si="0"/>
        <v>0</v>
      </c>
    </row>
    <row r="26" spans="1:7" ht="26.1" customHeight="1" x14ac:dyDescent="0.25">
      <c r="A26" s="12"/>
      <c r="B26" s="63" t="str">
        <f>IF(A26&gt;0,INDEX(Asortyment!$A$1:$D$165,MATCH(A26,Asortyment!$A$1:$A$165,),MATCH(B$19,Asortyment!$A$1:$B$1,))," ← Proszę podać kod produktu. Kody znajdziesz w arkuszu ASORTYMENT.")</f>
        <v xml:space="preserve"> ← Proszę podać kod produktu. Kody znajdziesz w arkuszu ASORTYMENT.</v>
      </c>
      <c r="C26" s="64"/>
      <c r="D26" s="65"/>
      <c r="E26" s="10">
        <f>IF(A26&gt;0,INDEX(Asortyment!$A$1:$D$165,MATCH(A26,Asortyment!$A$1:$A$165,),MATCH(E$19,Asortyment!$A$1:$D$1,)),0)</f>
        <v>0</v>
      </c>
      <c r="F26" s="11"/>
      <c r="G26" s="6">
        <f t="shared" si="0"/>
        <v>0</v>
      </c>
    </row>
    <row r="27" spans="1:7" ht="26.1" customHeight="1" x14ac:dyDescent="0.25">
      <c r="A27" s="12"/>
      <c r="B27" s="63" t="str">
        <f>IF(A27&gt;0,INDEX(Asortyment!$A$1:$D$165,MATCH(A27,Asortyment!$A$1:$A$165,),MATCH(B$19,Asortyment!$A$1:$B$1,))," ← Proszę podać kod produktu. Kody znajdziesz w arkuszu ASORTYMENT.")</f>
        <v xml:space="preserve"> ← Proszę podać kod produktu. Kody znajdziesz w arkuszu ASORTYMENT.</v>
      </c>
      <c r="C27" s="64"/>
      <c r="D27" s="65"/>
      <c r="E27" s="10">
        <f>IF(A27&gt;0,INDEX(Asortyment!$A$1:$D$165,MATCH(A27,Asortyment!$A$1:$A$165,),MATCH(E$19,Asortyment!$A$1:$D$1,)),0)</f>
        <v>0</v>
      </c>
      <c r="F27" s="11"/>
      <c r="G27" s="6">
        <f t="shared" si="0"/>
        <v>0</v>
      </c>
    </row>
    <row r="28" spans="1:7" ht="26.1" customHeight="1" x14ac:dyDescent="0.25">
      <c r="A28" s="12"/>
      <c r="B28" s="63" t="str">
        <f>IF(A28&gt;0,INDEX(Asortyment!$A$1:$D$165,MATCH(A28,Asortyment!$A$1:$A$165,),MATCH(B$19,Asortyment!$A$1:$B$1,))," ← Proszę podać kod produktu. Kody znajdziesz w arkuszu ASORTYMENT.")</f>
        <v xml:space="preserve"> ← Proszę podać kod produktu. Kody znajdziesz w arkuszu ASORTYMENT.</v>
      </c>
      <c r="C28" s="64"/>
      <c r="D28" s="65"/>
      <c r="E28" s="10">
        <f>IF(A28&gt;0,INDEX(Asortyment!$A$1:$D$165,MATCH(A28,Asortyment!$A$1:$A$165,),MATCH(E$19,Asortyment!$A$1:$D$1,)),0)</f>
        <v>0</v>
      </c>
      <c r="F28" s="11"/>
      <c r="G28" s="6">
        <f t="shared" si="0"/>
        <v>0</v>
      </c>
    </row>
    <row r="29" spans="1:7" ht="26.1" customHeight="1" x14ac:dyDescent="0.25">
      <c r="A29" s="12"/>
      <c r="B29" s="63" t="str">
        <f>IF(A29&gt;0,INDEX(Asortyment!$A$1:$D$165,MATCH(A29,Asortyment!$A$1:$A$165,),MATCH(B$19,Asortyment!$A$1:$B$1,))," ← Proszę podać kod produktu. Kody znajdziesz w arkuszu ASORTYMENT.")</f>
        <v xml:space="preserve"> ← Proszę podać kod produktu. Kody znajdziesz w arkuszu ASORTYMENT.</v>
      </c>
      <c r="C29" s="64"/>
      <c r="D29" s="65"/>
      <c r="E29" s="10">
        <f>IF(A29&gt;0,INDEX(Asortyment!$A$1:$D$165,MATCH(A29,Asortyment!$A$1:$A$165,),MATCH(E$19,Asortyment!$A$1:$D$1,)),0)</f>
        <v>0</v>
      </c>
      <c r="F29" s="11"/>
      <c r="G29" s="6">
        <f t="shared" si="0"/>
        <v>0</v>
      </c>
    </row>
    <row r="30" spans="1:7" ht="26.1" customHeight="1" x14ac:dyDescent="0.25">
      <c r="A30" s="12"/>
      <c r="B30" s="63" t="str">
        <f>IF(A30&gt;0,INDEX(Asortyment!$A$1:$D$165,MATCH(A30,Asortyment!$A$1:$A$165,),MATCH(B$19,Asortyment!$A$1:$B$1,))," ← Proszę podać kod produktu. Kody znajdziesz w arkuszu ASORTYMENT.")</f>
        <v xml:space="preserve"> ← Proszę podać kod produktu. Kody znajdziesz w arkuszu ASORTYMENT.</v>
      </c>
      <c r="C30" s="64"/>
      <c r="D30" s="65"/>
      <c r="E30" s="10">
        <f>IF(A30&gt;0,INDEX(Asortyment!$A$1:$D$165,MATCH(A30,Asortyment!$A$1:$A$165,),MATCH(E$19,Asortyment!$A$1:$D$1,)),0)</f>
        <v>0</v>
      </c>
      <c r="F30" s="11"/>
      <c r="G30" s="6">
        <f t="shared" ref="G30" si="1">E30*F30</f>
        <v>0</v>
      </c>
    </row>
    <row r="31" spans="1:7" ht="20.100000000000001" customHeight="1" thickBot="1" x14ac:dyDescent="0.3">
      <c r="A31" s="57" t="s">
        <v>8</v>
      </c>
      <c r="B31" s="58"/>
      <c r="C31" s="58"/>
      <c r="D31" s="58"/>
      <c r="E31" s="59"/>
      <c r="F31" s="55">
        <f>SUM(G20:G30)</f>
        <v>0</v>
      </c>
      <c r="G31" s="56"/>
    </row>
    <row r="33" spans="2:7" ht="30" customHeight="1" x14ac:dyDescent="0.25">
      <c r="E33" s="54"/>
      <c r="F33" s="54"/>
      <c r="G33" s="54"/>
    </row>
    <row r="34" spans="2:7" x14ac:dyDescent="0.25">
      <c r="B34" s="52" t="s">
        <v>7</v>
      </c>
      <c r="C34" s="52"/>
      <c r="D34" s="53" t="s">
        <v>11</v>
      </c>
      <c r="E34" s="53"/>
      <c r="F34" s="53"/>
      <c r="G34" s="53"/>
    </row>
  </sheetData>
  <sheetProtection algorithmName="SHA-512" hashValue="xxHmo5LI6SyVnBIkia+EBvD8tajhKd8l2yYDfqtZEJpR8URtlQTv23OtVK3a+xEOmgbpqDwIVsaQBIbuUDqb1w==" saltValue="7u4F6CsEiHbHjRSx8oNIxA==" spinCount="100000" sheet="1" selectLockedCells="1"/>
  <customSheetViews>
    <customSheetView guid="{719BC932-D796-4057-A468-D5AEFEB41011}" showPageBreaks="1" showGridLines="0" printArea="1" hiddenColumns="1">
      <selection activeCell="A19" sqref="A19"/>
      <pageMargins left="0.23622047244094491" right="0.23622047244094491" top="0.74803149606299213" bottom="0.74803149606299213" header="0.31496062992125984" footer="0.31496062992125984"/>
      <pageSetup paperSize="9" orientation="portrait" r:id="rId1"/>
    </customSheetView>
  </customSheetViews>
  <mergeCells count="37">
    <mergeCell ref="A17:C17"/>
    <mergeCell ref="D17:G17"/>
    <mergeCell ref="A12:G12"/>
    <mergeCell ref="A11:G11"/>
    <mergeCell ref="A10:G10"/>
    <mergeCell ref="A13:C13"/>
    <mergeCell ref="A15:C15"/>
    <mergeCell ref="D15:G15"/>
    <mergeCell ref="D13:G13"/>
    <mergeCell ref="B30:D30"/>
    <mergeCell ref="B29:D29"/>
    <mergeCell ref="B28:D28"/>
    <mergeCell ref="B27:D27"/>
    <mergeCell ref="B24:D24"/>
    <mergeCell ref="B25:D25"/>
    <mergeCell ref="B26:D26"/>
    <mergeCell ref="B19:D19"/>
    <mergeCell ref="B20:D20"/>
    <mergeCell ref="B21:D21"/>
    <mergeCell ref="B23:D23"/>
    <mergeCell ref="B22:D22"/>
    <mergeCell ref="B34:C34"/>
    <mergeCell ref="D34:G34"/>
    <mergeCell ref="E33:G33"/>
    <mergeCell ref="F31:G31"/>
    <mergeCell ref="A31:E31"/>
    <mergeCell ref="E9:G9"/>
    <mergeCell ref="F1:G1"/>
    <mergeCell ref="A5:C5"/>
    <mergeCell ref="A3:C3"/>
    <mergeCell ref="A4:G4"/>
    <mergeCell ref="A2:G2"/>
    <mergeCell ref="D5:G5"/>
    <mergeCell ref="D3:G3"/>
    <mergeCell ref="A1:D1"/>
    <mergeCell ref="A7:C7"/>
    <mergeCell ref="D7:G7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7"/>
  <sheetViews>
    <sheetView showGridLines="0" showRowColHeaders="0" tabSelected="1" zoomScaleNormal="100" workbookViewId="0">
      <pane ySplit="1" topLeftCell="A2" activePane="bottomLeft" state="frozen"/>
      <selection pane="bottomLeft" activeCell="B9" sqref="B9"/>
    </sheetView>
  </sheetViews>
  <sheetFormatPr defaultColWidth="8.85546875" defaultRowHeight="12.75" x14ac:dyDescent="0.2"/>
  <cols>
    <col min="1" max="1" width="6.5703125" style="16" customWidth="1"/>
    <col min="2" max="2" width="67.5703125" style="9" customWidth="1"/>
    <col min="3" max="3" width="14.85546875" style="9" customWidth="1"/>
    <col min="4" max="4" width="9.42578125" style="9" customWidth="1"/>
    <col min="5" max="16384" width="8.85546875" style="9"/>
  </cols>
  <sheetData>
    <row r="1" spans="1:4" ht="49.5" customHeight="1" x14ac:dyDescent="0.2">
      <c r="A1" s="26" t="s">
        <v>10</v>
      </c>
      <c r="B1" s="27" t="s">
        <v>0</v>
      </c>
      <c r="C1" s="40" t="s">
        <v>80</v>
      </c>
      <c r="D1" s="28" t="s">
        <v>12</v>
      </c>
    </row>
    <row r="2" spans="1:4" ht="25.5" x14ac:dyDescent="0.2">
      <c r="A2" s="15">
        <v>1</v>
      </c>
      <c r="B2" s="29" t="s">
        <v>60</v>
      </c>
      <c r="C2" s="30" t="s">
        <v>35</v>
      </c>
      <c r="D2" s="31">
        <v>35</v>
      </c>
    </row>
    <row r="3" spans="1:4" ht="25.5" x14ac:dyDescent="0.2">
      <c r="A3" s="15">
        <v>2</v>
      </c>
      <c r="B3" s="29" t="s">
        <v>61</v>
      </c>
      <c r="C3" s="30" t="s">
        <v>36</v>
      </c>
      <c r="D3" s="31">
        <v>104</v>
      </c>
    </row>
    <row r="4" spans="1:4" ht="25.5" x14ac:dyDescent="0.2">
      <c r="A4" s="15">
        <v>3</v>
      </c>
      <c r="B4" s="29" t="s">
        <v>62</v>
      </c>
      <c r="C4" s="30" t="s">
        <v>37</v>
      </c>
      <c r="D4" s="31">
        <v>37</v>
      </c>
    </row>
    <row r="5" spans="1:4" ht="25.5" x14ac:dyDescent="0.2">
      <c r="A5" s="15">
        <v>4</v>
      </c>
      <c r="B5" s="29" t="s">
        <v>63</v>
      </c>
      <c r="C5" s="30" t="s">
        <v>38</v>
      </c>
      <c r="D5" s="31">
        <v>60</v>
      </c>
    </row>
    <row r="6" spans="1:4" ht="25.5" x14ac:dyDescent="0.2">
      <c r="A6" s="15">
        <v>5</v>
      </c>
      <c r="B6" s="29" t="s">
        <v>81</v>
      </c>
      <c r="C6" s="30" t="s">
        <v>39</v>
      </c>
      <c r="D6" s="31">
        <v>51</v>
      </c>
    </row>
    <row r="7" spans="1:4" ht="25.5" x14ac:dyDescent="0.2">
      <c r="A7" s="15">
        <v>6</v>
      </c>
      <c r="B7" s="29" t="s">
        <v>64</v>
      </c>
      <c r="C7" s="30" t="s">
        <v>40</v>
      </c>
      <c r="D7" s="31">
        <v>410</v>
      </c>
    </row>
    <row r="8" spans="1:4" ht="25.5" x14ac:dyDescent="0.2">
      <c r="A8" s="15">
        <v>7</v>
      </c>
      <c r="B8" s="29" t="s">
        <v>65</v>
      </c>
      <c r="C8" s="30" t="s">
        <v>41</v>
      </c>
      <c r="D8" s="31">
        <v>80</v>
      </c>
    </row>
    <row r="9" spans="1:4" ht="25.5" x14ac:dyDescent="0.2">
      <c r="A9" s="15">
        <v>8</v>
      </c>
      <c r="B9" s="29" t="s">
        <v>84</v>
      </c>
      <c r="C9" s="30" t="s">
        <v>42</v>
      </c>
      <c r="D9" s="31">
        <v>50</v>
      </c>
    </row>
    <row r="10" spans="1:4" ht="25.5" x14ac:dyDescent="0.2">
      <c r="A10" s="15">
        <v>9</v>
      </c>
      <c r="B10" s="29" t="s">
        <v>85</v>
      </c>
      <c r="C10" s="30" t="s">
        <v>43</v>
      </c>
      <c r="D10" s="31">
        <v>57</v>
      </c>
    </row>
    <row r="11" spans="1:4" ht="25.5" x14ac:dyDescent="0.2">
      <c r="A11" s="15">
        <v>10</v>
      </c>
      <c r="B11" s="29" t="s">
        <v>86</v>
      </c>
      <c r="C11" s="30" t="s">
        <v>44</v>
      </c>
      <c r="D11" s="31">
        <v>68</v>
      </c>
    </row>
    <row r="12" spans="1:4" ht="25.5" x14ac:dyDescent="0.2">
      <c r="A12" s="15">
        <v>11</v>
      </c>
      <c r="B12" s="29" t="s">
        <v>66</v>
      </c>
      <c r="C12" s="30" t="s">
        <v>45</v>
      </c>
      <c r="D12" s="31">
        <v>20</v>
      </c>
    </row>
    <row r="13" spans="1:4" ht="25.5" x14ac:dyDescent="0.2">
      <c r="A13" s="15">
        <v>12</v>
      </c>
      <c r="B13" s="29" t="s">
        <v>67</v>
      </c>
      <c r="C13" s="30" t="s">
        <v>46</v>
      </c>
      <c r="D13" s="31">
        <v>192</v>
      </c>
    </row>
    <row r="14" spans="1:4" ht="25.5" x14ac:dyDescent="0.2">
      <c r="A14" s="15">
        <v>13</v>
      </c>
      <c r="B14" s="29" t="s">
        <v>68</v>
      </c>
      <c r="C14" s="30" t="s">
        <v>47</v>
      </c>
      <c r="D14" s="31">
        <v>360</v>
      </c>
    </row>
    <row r="15" spans="1:4" ht="25.5" x14ac:dyDescent="0.2">
      <c r="A15" s="15">
        <v>14</v>
      </c>
      <c r="B15" s="29" t="s">
        <v>69</v>
      </c>
      <c r="C15" s="30" t="s">
        <v>48</v>
      </c>
      <c r="D15" s="31">
        <v>58</v>
      </c>
    </row>
    <row r="16" spans="1:4" ht="25.5" x14ac:dyDescent="0.2">
      <c r="A16" s="15">
        <v>15</v>
      </c>
      <c r="B16" s="29" t="s">
        <v>70</v>
      </c>
      <c r="C16" s="30" t="s">
        <v>49</v>
      </c>
      <c r="D16" s="31">
        <v>104</v>
      </c>
    </row>
    <row r="17" spans="1:4" ht="25.5" x14ac:dyDescent="0.2">
      <c r="A17" s="15">
        <v>16</v>
      </c>
      <c r="B17" s="29" t="s">
        <v>71</v>
      </c>
      <c r="C17" s="30" t="s">
        <v>50</v>
      </c>
      <c r="D17" s="31">
        <v>125</v>
      </c>
    </row>
    <row r="18" spans="1:4" ht="25.5" x14ac:dyDescent="0.2">
      <c r="A18" s="15">
        <v>17</v>
      </c>
      <c r="B18" s="29" t="s">
        <v>72</v>
      </c>
      <c r="C18" s="30" t="s">
        <v>51</v>
      </c>
      <c r="D18" s="31">
        <v>10</v>
      </c>
    </row>
    <row r="19" spans="1:4" ht="25.5" x14ac:dyDescent="0.2">
      <c r="A19" s="15">
        <v>18</v>
      </c>
      <c r="B19" s="29" t="s">
        <v>73</v>
      </c>
      <c r="C19" s="30" t="s">
        <v>52</v>
      </c>
      <c r="D19" s="31">
        <v>28</v>
      </c>
    </row>
    <row r="20" spans="1:4" ht="25.5" x14ac:dyDescent="0.2">
      <c r="A20" s="15">
        <v>19</v>
      </c>
      <c r="B20" s="29" t="s">
        <v>82</v>
      </c>
      <c r="C20" s="30" t="s">
        <v>53</v>
      </c>
      <c r="D20" s="31">
        <v>15</v>
      </c>
    </row>
    <row r="21" spans="1:4" ht="25.5" x14ac:dyDescent="0.2">
      <c r="A21" s="15">
        <v>20</v>
      </c>
      <c r="B21" s="29" t="s">
        <v>74</v>
      </c>
      <c r="C21" s="30" t="s">
        <v>54</v>
      </c>
      <c r="D21" s="31">
        <v>15</v>
      </c>
    </row>
    <row r="22" spans="1:4" ht="25.5" x14ac:dyDescent="0.2">
      <c r="A22" s="15">
        <v>21</v>
      </c>
      <c r="B22" s="29" t="s">
        <v>75</v>
      </c>
      <c r="C22" s="30" t="s">
        <v>55</v>
      </c>
      <c r="D22" s="31">
        <v>15</v>
      </c>
    </row>
    <row r="23" spans="1:4" ht="25.5" x14ac:dyDescent="0.2">
      <c r="A23" s="15">
        <v>22</v>
      </c>
      <c r="B23" s="29" t="s">
        <v>76</v>
      </c>
      <c r="C23" s="30" t="s">
        <v>56</v>
      </c>
      <c r="D23" s="31">
        <v>204</v>
      </c>
    </row>
    <row r="24" spans="1:4" ht="25.5" x14ac:dyDescent="0.2">
      <c r="A24" s="15">
        <v>23</v>
      </c>
      <c r="B24" s="29" t="s">
        <v>77</v>
      </c>
      <c r="C24" s="30" t="s">
        <v>57</v>
      </c>
      <c r="D24" s="31">
        <v>354</v>
      </c>
    </row>
    <row r="25" spans="1:4" ht="25.5" x14ac:dyDescent="0.2">
      <c r="A25" s="15">
        <v>24</v>
      </c>
      <c r="B25" s="29" t="s">
        <v>78</v>
      </c>
      <c r="C25" s="30" t="s">
        <v>58</v>
      </c>
      <c r="D25" s="31">
        <v>245</v>
      </c>
    </row>
    <row r="26" spans="1:4" ht="25.5" x14ac:dyDescent="0.2">
      <c r="A26" s="15">
        <v>25</v>
      </c>
      <c r="B26" s="29" t="s">
        <v>79</v>
      </c>
      <c r="C26" s="30" t="s">
        <v>59</v>
      </c>
      <c r="D26" s="31">
        <v>303</v>
      </c>
    </row>
    <row r="27" spans="1:4" ht="39.950000000000003" customHeight="1" x14ac:dyDescent="0.2">
      <c r="A27" s="15">
        <v>26</v>
      </c>
      <c r="B27" s="29" t="s">
        <v>20</v>
      </c>
      <c r="C27" s="30" t="s">
        <v>14</v>
      </c>
      <c r="D27" s="31">
        <v>16</v>
      </c>
    </row>
    <row r="28" spans="1:4" ht="25.5" x14ac:dyDescent="0.2">
      <c r="A28" s="15">
        <v>27</v>
      </c>
      <c r="B28" s="29" t="s">
        <v>21</v>
      </c>
      <c r="C28" s="30" t="s">
        <v>15</v>
      </c>
      <c r="D28" s="31">
        <v>42</v>
      </c>
    </row>
    <row r="29" spans="1:4" ht="25.5" x14ac:dyDescent="0.2">
      <c r="A29" s="15">
        <v>28</v>
      </c>
      <c r="B29" s="29" t="s">
        <v>22</v>
      </c>
      <c r="C29" s="30" t="s">
        <v>16</v>
      </c>
      <c r="D29" s="31">
        <v>22</v>
      </c>
    </row>
    <row r="30" spans="1:4" ht="25.5" x14ac:dyDescent="0.2">
      <c r="A30" s="15">
        <v>29</v>
      </c>
      <c r="B30" s="29" t="s">
        <v>22</v>
      </c>
      <c r="C30" s="30" t="s">
        <v>16</v>
      </c>
      <c r="D30" s="31">
        <v>23</v>
      </c>
    </row>
    <row r="31" spans="1:4" ht="25.5" x14ac:dyDescent="0.2">
      <c r="A31" s="15">
        <v>30</v>
      </c>
      <c r="B31" s="29" t="s">
        <v>28</v>
      </c>
      <c r="C31" s="30" t="s">
        <v>34</v>
      </c>
      <c r="D31" s="31">
        <v>72</v>
      </c>
    </row>
    <row r="32" spans="1:4" ht="25.5" x14ac:dyDescent="0.2">
      <c r="A32" s="15">
        <v>31</v>
      </c>
      <c r="B32" s="29" t="s">
        <v>29</v>
      </c>
      <c r="C32" s="30" t="s">
        <v>33</v>
      </c>
      <c r="D32" s="31">
        <v>20</v>
      </c>
    </row>
    <row r="33" spans="1:4" ht="25.5" x14ac:dyDescent="0.2">
      <c r="A33" s="15">
        <v>32</v>
      </c>
      <c r="B33" s="29" t="s">
        <v>23</v>
      </c>
      <c r="C33" s="30" t="s">
        <v>17</v>
      </c>
      <c r="D33" s="31">
        <v>140</v>
      </c>
    </row>
    <row r="34" spans="1:4" ht="25.5" x14ac:dyDescent="0.2">
      <c r="A34" s="15">
        <v>33</v>
      </c>
      <c r="B34" s="29" t="s">
        <v>31</v>
      </c>
      <c r="C34" s="30" t="s">
        <v>30</v>
      </c>
      <c r="D34" s="31">
        <v>40</v>
      </c>
    </row>
    <row r="35" spans="1:4" ht="25.5" x14ac:dyDescent="0.2">
      <c r="A35" s="15">
        <v>34</v>
      </c>
      <c r="B35" s="29" t="s">
        <v>24</v>
      </c>
      <c r="C35" s="30" t="s">
        <v>18</v>
      </c>
      <c r="D35" s="31">
        <v>120</v>
      </c>
    </row>
    <row r="36" spans="1:4" ht="26.25" thickBot="1" x14ac:dyDescent="0.25">
      <c r="A36" s="32">
        <v>35</v>
      </c>
      <c r="B36" s="29" t="s">
        <v>25</v>
      </c>
      <c r="C36" s="30" t="s">
        <v>32</v>
      </c>
      <c r="D36" s="31">
        <v>120</v>
      </c>
    </row>
    <row r="37" spans="1:4" ht="15" x14ac:dyDescent="0.2">
      <c r="A37" s="17"/>
      <c r="B37" s="18"/>
      <c r="C37" s="18"/>
      <c r="D37" s="19"/>
    </row>
    <row r="38" spans="1:4" ht="15" x14ac:dyDescent="0.2">
      <c r="A38" s="17"/>
      <c r="B38" s="18"/>
      <c r="C38" s="18"/>
      <c r="D38" s="19"/>
    </row>
    <row r="39" spans="1:4" ht="15" x14ac:dyDescent="0.2">
      <c r="A39" s="17"/>
      <c r="B39" s="20"/>
      <c r="C39" s="20"/>
      <c r="D39" s="19"/>
    </row>
    <row r="40" spans="1:4" ht="15" x14ac:dyDescent="0.2">
      <c r="A40" s="17"/>
      <c r="B40" s="20"/>
      <c r="C40" s="20"/>
      <c r="D40" s="19"/>
    </row>
    <row r="41" spans="1:4" ht="24" customHeight="1" x14ac:dyDescent="0.25">
      <c r="A41" s="21"/>
      <c r="B41" s="22"/>
      <c r="C41" s="22"/>
      <c r="D41" s="23"/>
    </row>
    <row r="42" spans="1:4" ht="24" customHeight="1" x14ac:dyDescent="0.25">
      <c r="A42" s="21"/>
      <c r="B42" s="22"/>
      <c r="C42" s="22"/>
      <c r="D42" s="24"/>
    </row>
    <row r="43" spans="1:4" ht="24" customHeight="1" x14ac:dyDescent="0.25">
      <c r="A43" s="21"/>
      <c r="B43" s="22"/>
      <c r="C43" s="22"/>
      <c r="D43" s="23"/>
    </row>
    <row r="44" spans="1:4" ht="24" customHeight="1" x14ac:dyDescent="0.25">
      <c r="A44" s="21"/>
      <c r="B44" s="22"/>
      <c r="C44" s="22"/>
      <c r="D44" s="25"/>
    </row>
    <row r="45" spans="1:4" ht="24" customHeight="1" x14ac:dyDescent="0.25">
      <c r="A45" s="21"/>
      <c r="B45" s="22"/>
      <c r="C45" s="22"/>
      <c r="D45" s="23"/>
    </row>
    <row r="46" spans="1:4" ht="24" customHeight="1" x14ac:dyDescent="0.25">
      <c r="A46" s="21"/>
      <c r="B46" s="22"/>
      <c r="C46" s="22"/>
      <c r="D46" s="23"/>
    </row>
    <row r="47" spans="1:4" ht="24" customHeight="1" x14ac:dyDescent="0.2"/>
  </sheetData>
  <sheetProtection algorithmName="SHA-512" hashValue="6j5ziggnfLLNFOUBo2/Kj+oJ4zFU/EZ2/c0VHVC+DQhkNWNJ75A6i1vaLuqI5lwCUyA3m4J4Hcn4My3YL3b7SQ==" saltValue="G4fUbJ6M9FbD2vpaN7MGDA==" spinCount="100000" sheet="1" objects="1" scenarios="1"/>
  <customSheetViews>
    <customSheetView guid="{719BC932-D796-4057-A468-D5AEFEB41011}" showPageBreaks="1">
      <pane ySplit="1" topLeftCell="A32" activePane="bottomLeft" state="frozen"/>
      <selection pane="bottomLeft" activeCell="A35" sqref="A35:D35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Zamówienie - akcesoria komput.</vt:lpstr>
      <vt:lpstr>Asortyment</vt:lpstr>
      <vt:lpstr>'Zamówienie - akcesoria komput.'!Obszar_wydruku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2025-03-13T09:55:41Z</dcterms:modified>
</cp:coreProperties>
</file>