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2299C54-3DA2-45EA-8417-9D1C36BB0359}" xr6:coauthVersionLast="47" xr6:coauthVersionMax="47" xr10:uidLastSave="{00000000-0000-0000-0000-000000000000}"/>
  <bookViews>
    <workbookView xWindow="-120" yWindow="-120" windowWidth="29040" windowHeight="15720" tabRatio="514" activeTab="1" xr2:uid="{00000000-000D-0000-FFFF-FFFF00000000}"/>
  </bookViews>
  <sheets>
    <sheet name="Formularz zamówienia" sheetId="1" r:id="rId1"/>
    <sheet name="Asortyment" sheetId="3" r:id="rId2"/>
  </sheets>
  <definedNames>
    <definedName name="_xlnm.Print_Area" localSheetId="0">'Formularz zamówienia'!$A$1:$G$36</definedName>
    <definedName name="Z_719BC932_D796_4057_A468_D5AEFEB41011_.wvu.Cols" localSheetId="0" hidden="1">'Formularz zamówienia'!$H:$H</definedName>
    <definedName name="Z_719BC932_D796_4057_A468_D5AEFEB41011_.wvu.PrintArea" localSheetId="0" hidden="1">'Formularz zamówienia'!$A$1:$G$36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29" i="1"/>
  <c r="B30" i="1"/>
  <c r="B31" i="1"/>
  <c r="B32" i="1"/>
  <c r="B22" i="1"/>
  <c r="E22" i="1" l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F1" i="1" l="1"/>
  <c r="F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4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5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6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7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8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9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1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2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3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4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5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6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7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8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1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2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3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6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7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8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0" authorId="0" shapeId="0" xr:uid="{00000000-0006-0000-0100-000018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1" authorId="0" shapeId="0" xr:uid="{00000000-0006-0000-0100-000019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2" authorId="0" shapeId="0" xr:uid="{00000000-0006-0000-0100-00001A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3" authorId="0" shapeId="0" xr:uid="{00000000-0006-0000-0100-00001B000000}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</commentList>
</comments>
</file>

<file path=xl/sharedStrings.xml><?xml version="1.0" encoding="utf-8"?>
<sst xmlns="http://schemas.openxmlformats.org/spreadsheetml/2006/main" count="146" uniqueCount="117">
  <si>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</si>
  <si>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</si>
  <si>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</si>
  <si>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</si>
  <si>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</si>
  <si>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</si>
  <si>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</si>
  <si>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</si>
  <si>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</si>
  <si>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</si>
  <si>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</si>
  <si>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>Uwagi:</t>
  </si>
  <si>
    <t xml:space="preserve">email kontaktowy: </t>
  </si>
  <si>
    <t>Nazwa i kod jednostki:</t>
  </si>
  <si>
    <t xml:space="preserve">Akceptacja Dziekana Wydziału </t>
  </si>
  <si>
    <r>
      <t>W ramach projektu: „</t>
    </r>
    <r>
      <rPr>
        <b/>
        <sz val="10"/>
        <color theme="1"/>
        <rFont val="Calibri"/>
        <family val="2"/>
        <scheme val="minor"/>
      </rPr>
      <t>Sukcesywne dostawy wyposażenia pomieszczeń socjalnych dla jednostek Uniwersytetu Warszawskiego w ramach Funduszu Doskonałości Dydaktycznej</t>
    </r>
    <r>
      <rPr>
        <sz val="10"/>
        <color theme="1"/>
        <rFont val="Calibri"/>
        <family val="2"/>
        <scheme val="minor"/>
      </rPr>
      <t xml:space="preserve">"   </t>
    </r>
  </si>
  <si>
    <t>BIURO GOSPODARCZO-LOGISTYCZNE
Krakowskie Przedmieście 26/28
00-927 Warszawa
bg@adm.uw.edu.pl</t>
  </si>
  <si>
    <t>Cena jednostkowa
brutto</t>
  </si>
  <si>
    <t>Multimedia i RTV</t>
  </si>
  <si>
    <t>Komputer stacjonarny Dell OptiPlex 7010</t>
  </si>
  <si>
    <t>A1</t>
  </si>
  <si>
    <t>A2</t>
  </si>
  <si>
    <t>Monitor 27" Dell 2722H</t>
  </si>
  <si>
    <t>Konsola do gier Sony PlayStation 5 Standard</t>
  </si>
  <si>
    <t>Konsola do gier XBOX Series X</t>
  </si>
  <si>
    <t>*</t>
  </si>
  <si>
    <t>Telewizor LCD 43" LED SHARP 43GL4760E</t>
  </si>
  <si>
    <t>Telewizor LCD 55" LED SHARP 55GL4260E</t>
  </si>
  <si>
    <t>Słuchawki Blutooth z mikrofonem JBL Tune 520BT</t>
  </si>
  <si>
    <t>Słuchawki Blutooth z mikrofonem i aktywną redukcją hałasu JBL Tune 770NC</t>
  </si>
  <si>
    <t>A3</t>
  </si>
  <si>
    <t>A4</t>
  </si>
  <si>
    <t>A5</t>
  </si>
  <si>
    <t>A6</t>
  </si>
  <si>
    <t>A7</t>
  </si>
  <si>
    <t>A8</t>
  </si>
  <si>
    <t>B1</t>
  </si>
  <si>
    <t>Ciśnieniowy ekspres do kawy DeLonghi Magnifica S ECAM21.117.B</t>
  </si>
  <si>
    <t>Kuchenka mikrofalowa SHARP YC-PG204AE-S</t>
  </si>
  <si>
    <t>B2</t>
  </si>
  <si>
    <t>B3</t>
  </si>
  <si>
    <t>B4</t>
  </si>
  <si>
    <t>Małe AGD</t>
  </si>
  <si>
    <t>C1</t>
  </si>
  <si>
    <t>Duże AGD</t>
  </si>
  <si>
    <t>Lodówka BEKO TSE1284N</t>
  </si>
  <si>
    <t>GRY inne</t>
  </si>
  <si>
    <t>C2</t>
  </si>
  <si>
    <t>C3</t>
  </si>
  <si>
    <t>D1</t>
  </si>
  <si>
    <t>Piłkarzyki – Model Leeds</t>
  </si>
  <si>
    <t>GRY planszowe</t>
  </si>
  <si>
    <t>Catan</t>
  </si>
  <si>
    <t>Wsiąść do pociągu (Europa)</t>
  </si>
  <si>
    <t>Monopoly Classic</t>
  </si>
  <si>
    <t>Carcassonne (druga edycja)</t>
  </si>
  <si>
    <t>Scrabble</t>
  </si>
  <si>
    <t>D2</t>
  </si>
  <si>
    <t>D3</t>
  </si>
  <si>
    <t>D4</t>
  </si>
  <si>
    <t>D5</t>
  </si>
  <si>
    <t>D6</t>
  </si>
  <si>
    <t>Akcesoria kuchenne</t>
  </si>
  <si>
    <t>Komplet sztućców – 24 sztuki, stal nierdzewna</t>
  </si>
  <si>
    <t>Komplet obiadowy 18 sztuk, biały</t>
  </si>
  <si>
    <t>E1</t>
  </si>
  <si>
    <t>Kubek 30 cl</t>
  </si>
  <si>
    <t>Talerz biały 25x25 cm</t>
  </si>
  <si>
    <t>Talerz głęboki biały 20x20 cm</t>
  </si>
  <si>
    <t>E2</t>
  </si>
  <si>
    <t>E3</t>
  </si>
  <si>
    <t>E4</t>
  </si>
  <si>
    <t>E5</t>
  </si>
  <si>
    <t>E6</t>
  </si>
  <si>
    <t>E7</t>
  </si>
  <si>
    <t>E8</t>
  </si>
  <si>
    <t>E9</t>
  </si>
  <si>
    <t>Talerz biały 18x18 cm</t>
  </si>
  <si>
    <t>Miska biała, 16 cm</t>
  </si>
  <si>
    <t>Kosz do segregacji odpadów 4x60L</t>
  </si>
  <si>
    <t>Kosz na śmieci, 25 l</t>
  </si>
  <si>
    <t>Akcesoria</t>
  </si>
  <si>
    <t>F1</t>
  </si>
  <si>
    <t>Wieszak na ubrania 8 szt.</t>
  </si>
  <si>
    <t>Koc 130x170 cm</t>
  </si>
  <si>
    <t>Tablica korkowa 60x100 cm</t>
  </si>
  <si>
    <t>Tablica suchościeralna 90x120 cm</t>
  </si>
  <si>
    <t>F2</t>
  </si>
  <si>
    <t>F3</t>
  </si>
  <si>
    <t>F4</t>
  </si>
  <si>
    <t>F5</t>
  </si>
  <si>
    <t>F6</t>
  </si>
  <si>
    <t>Lampa podłogowa Biała Wysokość ok. 130 cm</t>
  </si>
  <si>
    <t>Lampa podłogowa Czarna Wysokość ok. 180 cm</t>
  </si>
  <si>
    <t>Lampa biurkowa</t>
  </si>
  <si>
    <t>Artykuły higieniczne</t>
  </si>
  <si>
    <t>Tampony higieniczne o.b.</t>
  </si>
  <si>
    <t>Tampony higieniczne TAMPAX Pearl Compak</t>
  </si>
  <si>
    <t>Podpaski Naturella Ultra Camomile ze skrzydełkami</t>
  </si>
  <si>
    <t>Podpaski Naturella Ultra Night ze skrzydełkami</t>
  </si>
  <si>
    <t>F7</t>
  </si>
  <si>
    <t>F8</t>
  </si>
  <si>
    <t>G1</t>
  </si>
  <si>
    <t>G2</t>
  </si>
  <si>
    <t>G3</t>
  </si>
  <si>
    <t>G4</t>
  </si>
  <si>
    <t>Suma
brutto</t>
  </si>
  <si>
    <t>Zestaw gier 10 w 1 z drewna</t>
  </si>
  <si>
    <t>D7</t>
  </si>
  <si>
    <t>Dystrybutor do wody pitnej</t>
  </si>
  <si>
    <t>Butla z wodą o pojemności 19 l</t>
  </si>
  <si>
    <t>B5</t>
  </si>
  <si>
    <t>Poduszka ozdobna 50 x 50 cm</t>
  </si>
  <si>
    <t>2024/III/E</t>
  </si>
  <si>
    <t>Czajnik elektryczny Lafe CEG018</t>
  </si>
  <si>
    <t>Lodówka AMICA FK2415.3UE</t>
  </si>
  <si>
    <t>Zmywarka AMICA DFM42C7TOqSD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</si>
</sst>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11" fillId="0" borderId="5" xfId="0" applyFont="1" applyFill="1" applyBorder="1" applyAlignment="1">
      <alignment horizontal="right" vertical="center"/>
    </xf>
    <xf numFmtId="0" fontId="12" fillId="0" borderId="0" xfId="1"/>
    <xf numFmtId="164" fontId="4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0" xfId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164" fontId="12" fillId="0" borderId="0" xfId="1" applyNumberFormat="1" applyFill="1" applyBorder="1" applyAlignment="1">
      <alignment vertical="center"/>
    </xf>
    <xf numFmtId="0" fontId="12" fillId="0" borderId="0" xfId="1" applyFill="1" applyBorder="1" applyAlignment="1">
      <alignment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 applyBorder="1"/>
    <xf numFmtId="8" fontId="12" fillId="0" borderId="0" xfId="1" applyNumberFormat="1" applyFont="1" applyBorder="1"/>
    <xf numFmtId="164" fontId="12" fillId="0" borderId="0" xfId="1" applyNumberFormat="1" applyFont="1" applyBorder="1"/>
    <xf numFmtId="8" fontId="12" fillId="0" borderId="0" xfId="1" applyNumberFormat="1" applyFont="1" applyBorder="1" applyAlignment="1">
      <alignment horizontal="left" indent="5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164" fontId="6" fillId="0" borderId="6" xfId="0" applyNumberFormat="1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vertical="center"/>
      <protection locked="0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textRotation="90" wrapText="1"/>
    </xf>
    <xf numFmtId="0" fontId="12" fillId="0" borderId="0" xfId="1" applyProtection="1"/>
    <xf numFmtId="0" fontId="2" fillId="0" borderId="8" xfId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49" fontId="19" fillId="2" borderId="4" xfId="0" applyNumberFormat="1" applyFont="1" applyFill="1" applyBorder="1" applyAlignment="1" applyProtection="1">
      <alignment horizontal="center" vertical="center" wrapText="1"/>
    </xf>
    <xf numFmtId="0" fontId="1" fillId="0" borderId="8" xfId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8" fillId="4" borderId="1" xfId="0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 applyProtection="1">
      <alignment horizontal="left" vertical="center" wrapText="1"/>
      <protection locked="0"/>
    </xf>
    <xf numFmtId="0" fontId="18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165" fontId="8" fillId="0" borderId="0" xfId="0" applyNumberFormat="1" applyFont="1" applyAlignment="1" applyProtection="1">
      <alignment horizontal="center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4" borderId="1" xfId="0" quotePrefix="1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/>
    </xf>
    <xf numFmtId="0" fontId="15" fillId="3" borderId="20" xfId="1" applyFont="1" applyFill="1" applyBorder="1" applyAlignment="1" applyProtection="1">
      <alignment horizontal="center" vertical="center"/>
    </xf>
    <xf numFmtId="0" fontId="15" fillId="3" borderId="2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opLeftCell="A16" zoomScaleNormal="100" zoomScaleSheetLayoutView="100" workbookViewId="0">
      <selection activeCell="A22" sqref="A22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84" t="s">
        <v>113</v>
      </c>
      <c r="B1" s="84"/>
      <c r="C1" s="84"/>
      <c r="D1" s="84"/>
      <c r="E1" s="11"/>
      <c r="F1" s="74">
        <f ca="1">NOW()</f>
        <v>45558.440739004633</v>
      </c>
      <c r="G1" s="74"/>
    </row>
    <row r="2" spans="1:7" ht="5.0999999999999996" customHeight="1" x14ac:dyDescent="0.25">
      <c r="A2" s="77"/>
      <c r="B2" s="77"/>
      <c r="C2" s="77"/>
      <c r="D2" s="77"/>
      <c r="E2" s="77"/>
      <c r="F2" s="77"/>
      <c r="G2" s="77"/>
    </row>
    <row r="3" spans="1:7" ht="15" customHeight="1" x14ac:dyDescent="0.25">
      <c r="A3" s="75" t="s">
        <v>2</v>
      </c>
      <c r="B3" s="75"/>
      <c r="C3" s="75"/>
      <c r="D3" s="81"/>
      <c r="E3" s="82"/>
      <c r="F3" s="82"/>
      <c r="G3" s="83"/>
    </row>
    <row r="4" spans="1:7" ht="5.0999999999999996" customHeight="1" x14ac:dyDescent="0.25">
      <c r="A4" s="76"/>
      <c r="B4" s="76"/>
      <c r="C4" s="76"/>
      <c r="D4" s="76"/>
      <c r="E4" s="76"/>
      <c r="F4" s="76"/>
      <c r="G4" s="76"/>
    </row>
    <row r="5" spans="1:7" x14ac:dyDescent="0.25">
      <c r="A5" s="75" t="s">
        <v>3</v>
      </c>
      <c r="B5" s="75"/>
      <c r="C5" s="75"/>
      <c r="D5" s="78"/>
      <c r="E5" s="79"/>
      <c r="F5" s="79"/>
      <c r="G5" s="80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75" t="s">
        <v>12</v>
      </c>
      <c r="B7" s="75"/>
      <c r="C7" s="75"/>
      <c r="D7" s="78"/>
      <c r="E7" s="79"/>
      <c r="F7" s="79"/>
      <c r="G7" s="80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73" t="s">
        <v>16</v>
      </c>
      <c r="F9" s="73"/>
      <c r="G9" s="73"/>
    </row>
    <row r="10" spans="1:7" ht="20.100000000000001" customHeight="1" x14ac:dyDescent="0.25">
      <c r="A10" s="51" t="s">
        <v>4</v>
      </c>
      <c r="B10" s="51"/>
      <c r="C10" s="51"/>
      <c r="D10" s="51"/>
      <c r="E10" s="51"/>
      <c r="F10" s="51"/>
      <c r="G10" s="51"/>
    </row>
    <row r="11" spans="1:7" ht="30" customHeight="1" x14ac:dyDescent="0.25">
      <c r="A11" s="50" t="s">
        <v>15</v>
      </c>
      <c r="B11" s="50"/>
      <c r="C11" s="50"/>
      <c r="D11" s="50"/>
      <c r="E11" s="50"/>
      <c r="F11" s="50"/>
      <c r="G11" s="50"/>
    </row>
    <row r="12" spans="1:7" ht="5.0999999999999996" customHeight="1" x14ac:dyDescent="0.25">
      <c r="A12" s="49"/>
      <c r="B12" s="49"/>
      <c r="C12" s="49"/>
      <c r="D12" s="49"/>
      <c r="E12" s="49"/>
      <c r="F12" s="49"/>
      <c r="G12" s="49"/>
    </row>
    <row r="13" spans="1:7" ht="24.95" customHeight="1" x14ac:dyDescent="0.25">
      <c r="A13" s="45" t="s">
        <v>5</v>
      </c>
      <c r="B13" s="45"/>
      <c r="C13" s="45"/>
      <c r="D13" s="55" t="s">
        <v>9</v>
      </c>
      <c r="E13" s="56"/>
      <c r="F13" s="56"/>
      <c r="G13" s="57"/>
    </row>
    <row r="14" spans="1:7" ht="5.0999999999999996" customHeight="1" x14ac:dyDescent="0.25">
      <c r="A14" s="26"/>
      <c r="B14" s="26"/>
      <c r="C14" s="26"/>
      <c r="D14" s="29"/>
      <c r="E14" s="29"/>
      <c r="F14" s="29"/>
      <c r="G14" s="29"/>
    </row>
    <row r="15" spans="1:7" ht="24.95" customHeight="1" x14ac:dyDescent="0.25">
      <c r="A15" s="45" t="s">
        <v>13</v>
      </c>
      <c r="B15" s="45"/>
      <c r="C15" s="58"/>
      <c r="D15" s="52"/>
      <c r="E15" s="53"/>
      <c r="F15" s="53"/>
      <c r="G15" s="54"/>
    </row>
    <row r="16" spans="1:7" ht="5.0999999999999996" customHeight="1" x14ac:dyDescent="0.25">
      <c r="A16" s="26"/>
      <c r="B16" s="26"/>
      <c r="C16" s="27"/>
      <c r="D16" s="3"/>
      <c r="E16" s="3"/>
      <c r="F16" s="3"/>
      <c r="G16" s="3"/>
    </row>
    <row r="17" spans="1:7" ht="24.95" customHeight="1" x14ac:dyDescent="0.25">
      <c r="A17" s="45" t="s">
        <v>6</v>
      </c>
      <c r="B17" s="45"/>
      <c r="C17" s="45"/>
      <c r="D17" s="52"/>
      <c r="E17" s="53"/>
      <c r="F17" s="53"/>
      <c r="G17" s="54"/>
    </row>
    <row r="18" spans="1:7" ht="5.0999999999999996" customHeight="1" x14ac:dyDescent="0.25">
      <c r="A18" s="28"/>
      <c r="B18" s="28"/>
      <c r="C18" s="28"/>
      <c r="E18"/>
    </row>
    <row r="19" spans="1:7" ht="50.1" customHeight="1" x14ac:dyDescent="0.25">
      <c r="A19" s="45" t="s">
        <v>11</v>
      </c>
      <c r="B19" s="45"/>
      <c r="C19" s="45"/>
      <c r="D19" s="46"/>
      <c r="E19" s="47"/>
      <c r="F19" s="47"/>
      <c r="G19" s="48"/>
    </row>
    <row r="20" spans="1:7" ht="5.0999999999999996" customHeight="1" thickBot="1" x14ac:dyDescent="0.3">
      <c r="E20"/>
      <c r="F20" s="12"/>
    </row>
    <row r="21" spans="1:7" ht="51.75" customHeight="1" x14ac:dyDescent="0.25">
      <c r="A21" s="8" t="s">
        <v>10</v>
      </c>
      <c r="B21" s="62" t="s">
        <v>0</v>
      </c>
      <c r="C21" s="63"/>
      <c r="D21" s="64"/>
      <c r="E21" s="25" t="s">
        <v>17</v>
      </c>
      <c r="F21" s="24" t="s">
        <v>1</v>
      </c>
      <c r="G21" s="23" t="s">
        <v>106</v>
      </c>
    </row>
    <row r="22" spans="1:7" ht="26.1" customHeight="1" x14ac:dyDescent="0.25">
      <c r="A22" s="30"/>
      <c r="B22" s="59" t="str">
        <f>IF(A22&gt;0,INDEX(Asortyment!$A$1:$D$182,MATCH(A22,Asortyment!$A$1:$A$182,),MATCH(B$21,Asortyment!$A$1:$B$1,))," ← Proszę podać kod produktu. Kody znajdziesz w arkuszu ASORTYMENT.")</f>
        <v xml:space="preserve"> ← Proszę podać kod produktu. Kody znajdziesz w arkuszu ASORTYMENT.</v>
      </c>
      <c r="C22" s="60"/>
      <c r="D22" s="61"/>
      <c r="E22" s="10">
        <f>IF(A22&gt;0,INDEX(Asortyment!$A$1:$D$182,MATCH(A22,Asortyment!$A$1:$A$182,),MATCH(E$21,Asortyment!$A$1:$D$1,)),0)</f>
        <v>0</v>
      </c>
      <c r="F22" s="32"/>
      <c r="G22" s="6">
        <f t="shared" ref="G22:G31" si="0">E22*F22</f>
        <v>0</v>
      </c>
    </row>
    <row r="23" spans="1:7" ht="26.1" customHeight="1" x14ac:dyDescent="0.25">
      <c r="A23" s="33"/>
      <c r="B23" s="59" t="str">
        <f>IF(A23&gt;0,INDEX(Asortyment!$A$1:$D$182,MATCH(A23,Asortyment!$A$1:$A$182,),MATCH(B$21,Asortyment!$A$1:$B$1,))," ← Proszę podać kod produktu. Kody znajdziesz w arkuszu ASORTYMENT.")</f>
        <v xml:space="preserve"> ← Proszę podać kod produktu. Kody znajdziesz w arkuszu ASORTYMENT.</v>
      </c>
      <c r="C23" s="60"/>
      <c r="D23" s="61"/>
      <c r="E23" s="10">
        <f>IF(A23&gt;0,INDEX(Asortyment!$A$1:$D$182,MATCH(A23,Asortyment!$A$1:$A$182,),MATCH(E$21,Asortyment!$A$1:$D$1,)),0)</f>
        <v>0</v>
      </c>
      <c r="F23" s="32"/>
      <c r="G23" s="6">
        <f t="shared" si="0"/>
        <v>0</v>
      </c>
    </row>
    <row r="24" spans="1:7" ht="26.1" customHeight="1" x14ac:dyDescent="0.25">
      <c r="A24" s="31"/>
      <c r="B24" s="59" t="str">
        <f>IF(A24&gt;0,INDEX(Asortyment!$A$1:$D$182,MATCH(A24,Asortyment!$A$1:$A$182,),MATCH(B$21,Asortyment!$A$1:$B$1,))," ← Proszę podać kod produktu. Kody znajdziesz w arkuszu ASORTYMENT.")</f>
        <v xml:space="preserve"> ← Proszę podać kod produktu. Kody znajdziesz w arkuszu ASORTYMENT.</v>
      </c>
      <c r="C24" s="60"/>
      <c r="D24" s="61"/>
      <c r="E24" s="10">
        <f>IF(A24&gt;0,INDEX(Asortyment!$A$1:$D$182,MATCH(A24,Asortyment!$A$1:$A$182,),MATCH(E$21,Asortyment!$A$1:$D$1,)),0)</f>
        <v>0</v>
      </c>
      <c r="F24" s="32"/>
      <c r="G24" s="6">
        <f t="shared" si="0"/>
        <v>0</v>
      </c>
    </row>
    <row r="25" spans="1:7" ht="26.1" customHeight="1" x14ac:dyDescent="0.25">
      <c r="A25" s="31"/>
      <c r="B25" s="59" t="str">
        <f>IF(A25&gt;0,INDEX(Asortyment!$A$1:$D$182,MATCH(A25,Asortyment!$A$1:$A$182,),MATCH(B$21,Asortyment!$A$1:$B$1,))," ← Proszę podać kod produktu. Kody znajdziesz w arkuszu ASORTYMENT.")</f>
        <v xml:space="preserve"> ← Proszę podać kod produktu. Kody znajdziesz w arkuszu ASORTYMENT.</v>
      </c>
      <c r="C25" s="60"/>
      <c r="D25" s="61"/>
      <c r="E25" s="10">
        <f>IF(A25&gt;0,INDEX(Asortyment!$A$1:$D$182,MATCH(A25,Asortyment!$A$1:$A$182,),MATCH(E$21,Asortyment!$A$1:$D$1,)),0)</f>
        <v>0</v>
      </c>
      <c r="F25" s="32"/>
      <c r="G25" s="6">
        <f t="shared" si="0"/>
        <v>0</v>
      </c>
    </row>
    <row r="26" spans="1:7" ht="26.1" customHeight="1" x14ac:dyDescent="0.25">
      <c r="A26" s="31"/>
      <c r="B26" s="59" t="str">
        <f>IF(A26&gt;0,INDEX(Asortyment!$A$1:$D$182,MATCH(A26,Asortyment!$A$1:$A$182,),MATCH(B$21,Asortyment!$A$1:$B$1,))," ← Proszę podać kod produktu. Kody znajdziesz w arkuszu ASORTYMENT.")</f>
        <v xml:space="preserve"> ← Proszę podać kod produktu. Kody znajdziesz w arkuszu ASORTYMENT.</v>
      </c>
      <c r="C26" s="60"/>
      <c r="D26" s="61"/>
      <c r="E26" s="10">
        <f>IF(A26&gt;0,INDEX(Asortyment!$A$1:$D$182,MATCH(A26,Asortyment!$A$1:$A$182,),MATCH(E$21,Asortyment!$A$1:$D$1,)),0)</f>
        <v>0</v>
      </c>
      <c r="F26" s="32"/>
      <c r="G26" s="6">
        <f t="shared" si="0"/>
        <v>0</v>
      </c>
    </row>
    <row r="27" spans="1:7" ht="26.1" customHeight="1" x14ac:dyDescent="0.25">
      <c r="A27" s="31"/>
      <c r="B27" s="59" t="str">
        <f>IF(A27&gt;0,INDEX(Asortyment!$A$1:$D$182,MATCH(A27,Asortyment!$A$1:$A$182,),MATCH(B$21,Asortyment!$A$1:$B$1,))," ← Proszę podać kod produktu. Kody znajdziesz w arkuszu ASORTYMENT.")</f>
        <v xml:space="preserve"> ← Proszę podać kod produktu. Kody znajdziesz w arkuszu ASORTYMENT.</v>
      </c>
      <c r="C27" s="60"/>
      <c r="D27" s="61"/>
      <c r="E27" s="10">
        <f>IF(A27&gt;0,INDEX(Asortyment!$A$1:$D$182,MATCH(A27,Asortyment!$A$1:$A$182,),MATCH(E$21,Asortyment!$A$1:$D$1,)),0)</f>
        <v>0</v>
      </c>
      <c r="F27" s="32"/>
      <c r="G27" s="6">
        <f t="shared" si="0"/>
        <v>0</v>
      </c>
    </row>
    <row r="28" spans="1:7" ht="26.1" customHeight="1" x14ac:dyDescent="0.25">
      <c r="A28" s="31"/>
      <c r="B28" s="59" t="str">
        <f>IF(A28&gt;0,INDEX(Asortyment!$A$1:$D$182,MATCH(A28,Asortyment!$A$1:$A$182,),MATCH(B$21,Asortyment!$A$1:$B$1,))," ← Proszę podać kod produktu. Kody znajdziesz w arkuszu ASORTYMENT.")</f>
        <v xml:space="preserve"> ← Proszę podać kod produktu. Kody znajdziesz w arkuszu ASORTYMENT.</v>
      </c>
      <c r="C28" s="60"/>
      <c r="D28" s="61"/>
      <c r="E28" s="10">
        <f>IF(A28&gt;0,INDEX(Asortyment!$A$1:$D$182,MATCH(A28,Asortyment!$A$1:$A$182,),MATCH(E$21,Asortyment!$A$1:$D$1,)),0)</f>
        <v>0</v>
      </c>
      <c r="F28" s="32"/>
      <c r="G28" s="6">
        <f t="shared" si="0"/>
        <v>0</v>
      </c>
    </row>
    <row r="29" spans="1:7" ht="26.1" customHeight="1" x14ac:dyDescent="0.25">
      <c r="A29" s="33"/>
      <c r="B29" s="59" t="str">
        <f>IF(A29&gt;0,INDEX(Asortyment!$A$1:$D$182,MATCH(A29,Asortyment!$A$1:$A$182,),MATCH(B$21,Asortyment!$A$1:$B$1,))," ← Proszę podać kod produktu. Kody znajdziesz w arkuszu ASORTYMENT.")</f>
        <v xml:space="preserve"> ← Proszę podać kod produktu. Kody znajdziesz w arkuszu ASORTYMENT.</v>
      </c>
      <c r="C29" s="60"/>
      <c r="D29" s="61"/>
      <c r="E29" s="10">
        <f>IF(A29&gt;0,INDEX(Asortyment!$A$1:$D$182,MATCH(A29,Asortyment!$A$1:$A$182,),MATCH(E$21,Asortyment!$A$1:$D$1,)),0)</f>
        <v>0</v>
      </c>
      <c r="F29" s="32"/>
      <c r="G29" s="6">
        <f t="shared" si="0"/>
        <v>0</v>
      </c>
    </row>
    <row r="30" spans="1:7" ht="26.1" customHeight="1" x14ac:dyDescent="0.25">
      <c r="A30" s="31"/>
      <c r="B30" s="59" t="str">
        <f>IF(A30&gt;0,INDEX(Asortyment!$A$1:$D$182,MATCH(A30,Asortyment!$A$1:$A$182,),MATCH(B$21,Asortyment!$A$1:$B$1,))," ← Proszę podać kod produktu. Kody znajdziesz w arkuszu ASORTYMENT.")</f>
        <v xml:space="preserve"> ← Proszę podać kod produktu. Kody znajdziesz w arkuszu ASORTYMENT.</v>
      </c>
      <c r="C30" s="60"/>
      <c r="D30" s="61"/>
      <c r="E30" s="10">
        <f>IF(A30&gt;0,INDEX(Asortyment!$A$1:$D$182,MATCH(A30,Asortyment!$A$1:$A$182,),MATCH(E$21,Asortyment!$A$1:$D$1,)),0)</f>
        <v>0</v>
      </c>
      <c r="F30" s="32"/>
      <c r="G30" s="6">
        <f t="shared" si="0"/>
        <v>0</v>
      </c>
    </row>
    <row r="31" spans="1:7" ht="26.1" customHeight="1" x14ac:dyDescent="0.25">
      <c r="A31" s="31"/>
      <c r="B31" s="59" t="str">
        <f>IF(A31&gt;0,INDEX(Asortyment!$A$1:$D$182,MATCH(A31,Asortyment!$A$1:$A$182,),MATCH(B$21,Asortyment!$A$1:$B$1,))," ← Proszę podać kod produktu. Kody znajdziesz w arkuszu ASORTYMENT.")</f>
        <v xml:space="preserve"> ← Proszę podać kod produktu. Kody znajdziesz w arkuszu ASORTYMENT.</v>
      </c>
      <c r="C31" s="60"/>
      <c r="D31" s="61"/>
      <c r="E31" s="10">
        <f>IF(A31&gt;0,INDEX(Asortyment!$A$1:$D$182,MATCH(A31,Asortyment!$A$1:$A$182,),MATCH(E$21,Asortyment!$A$1:$D$1,)),0)</f>
        <v>0</v>
      </c>
      <c r="F31" s="32"/>
      <c r="G31" s="6">
        <f t="shared" si="0"/>
        <v>0</v>
      </c>
    </row>
    <row r="32" spans="1:7" ht="26.1" customHeight="1" x14ac:dyDescent="0.25">
      <c r="A32" s="31"/>
      <c r="B32" s="59" t="str">
        <f>IF(A32&gt;0,INDEX(Asortyment!$A$1:$D$182,MATCH(A32,Asortyment!$A$1:$A$182,),MATCH(B$21,Asortyment!$A$1:$B$1,))," ← Proszę podać kod produktu. Kody znajdziesz w arkuszu ASORTYMENT.")</f>
        <v xml:space="preserve"> ← Proszę podać kod produktu. Kody znajdziesz w arkuszu ASORTYMENT.</v>
      </c>
      <c r="C32" s="60"/>
      <c r="D32" s="61"/>
      <c r="E32" s="10">
        <f>IF(A32&gt;0,INDEX(Asortyment!$A$1:$D$182,MATCH(A32,Asortyment!$A$1:$A$182,),MATCH(E$21,Asortyment!$A$1:$D$1,)),0)</f>
        <v>0</v>
      </c>
      <c r="F32" s="32"/>
      <c r="G32" s="6">
        <f t="shared" ref="G32" si="1">E32*F32</f>
        <v>0</v>
      </c>
    </row>
    <row r="33" spans="1:7" ht="20.100000000000001" customHeight="1" thickBot="1" x14ac:dyDescent="0.3">
      <c r="A33" s="70" t="s">
        <v>8</v>
      </c>
      <c r="B33" s="71"/>
      <c r="C33" s="71"/>
      <c r="D33" s="71"/>
      <c r="E33" s="72"/>
      <c r="F33" s="68">
        <f>SUM(G22:G32)</f>
        <v>0</v>
      </c>
      <c r="G33" s="69"/>
    </row>
    <row r="35" spans="1:7" ht="30" customHeight="1" x14ac:dyDescent="0.25">
      <c r="E35" s="67"/>
      <c r="F35" s="67"/>
      <c r="G35" s="67"/>
    </row>
    <row r="36" spans="1:7" x14ac:dyDescent="0.25">
      <c r="B36" s="65" t="s">
        <v>7</v>
      </c>
      <c r="C36" s="65"/>
      <c r="D36" s="66" t="s">
        <v>14</v>
      </c>
      <c r="E36" s="66"/>
      <c r="F36" s="66"/>
      <c r="G36" s="66"/>
    </row>
  </sheetData>
  <sheetProtection algorithmName="SHA-512" hashValue="A81iHr1McvsLieEwscAmelceDy5KSZdhAMTUxwqJkBHaJaC33vJ7TSNkFTURquk1A2kvjcJdJEgG+bBTvDgtiw==" saltValue="zv0S2yBbdPJdIIq2eZyxkg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9"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  <mergeCell ref="B36:C36"/>
    <mergeCell ref="D36:G36"/>
    <mergeCell ref="E35:G35"/>
    <mergeCell ref="F33:G33"/>
    <mergeCell ref="A33:E33"/>
    <mergeCell ref="B21:D21"/>
    <mergeCell ref="B22:D22"/>
    <mergeCell ref="B23:D23"/>
    <mergeCell ref="B25:D25"/>
    <mergeCell ref="B24:D24"/>
    <mergeCell ref="B32:D32"/>
    <mergeCell ref="B31:D31"/>
    <mergeCell ref="B30:D30"/>
    <mergeCell ref="B29:D29"/>
    <mergeCell ref="B26:D26"/>
    <mergeCell ref="B27:D27"/>
    <mergeCell ref="B28:D28"/>
    <mergeCell ref="A19:C19"/>
    <mergeCell ref="D19:G19"/>
    <mergeCell ref="A12:G12"/>
    <mergeCell ref="A11:G11"/>
    <mergeCell ref="A10:G10"/>
    <mergeCell ref="A13:C13"/>
    <mergeCell ref="A17:C17"/>
    <mergeCell ref="D17:G17"/>
    <mergeCell ref="D13:G13"/>
    <mergeCell ref="D15:G15"/>
    <mergeCell ref="A15:C15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showGridLines="0" tabSelected="1" zoomScaleNormal="100" workbookViewId="0">
      <pane ySplit="1" topLeftCell="A2" activePane="bottomLeft" state="frozen"/>
      <selection pane="bottomLeft" activeCell="G57" sqref="G57"/>
    </sheetView>
  </sheetViews>
  <sheetFormatPr defaultColWidth="8.85546875" defaultRowHeight="12.75" x14ac:dyDescent="0.2"/>
  <cols>
    <col min="1" max="1" width="6.5703125" style="13" customWidth="1"/>
    <col min="2" max="2" width="67.5703125" style="9" customWidth="1"/>
    <col min="3" max="3" width="4.42578125" style="9" customWidth="1"/>
    <col min="4" max="4" width="9.42578125" style="9" customWidth="1"/>
    <col min="5" max="16384" width="8.85546875" style="9"/>
  </cols>
  <sheetData>
    <row r="1" spans="1:4" s="38" customFormat="1" ht="49.5" customHeight="1" x14ac:dyDescent="0.2">
      <c r="A1" s="34" t="s">
        <v>10</v>
      </c>
      <c r="B1" s="35" t="s">
        <v>0</v>
      </c>
      <c r="C1" s="36"/>
      <c r="D1" s="37" t="s">
        <v>17</v>
      </c>
    </row>
    <row r="2" spans="1:4" s="38" customFormat="1" ht="39.950000000000003" customHeight="1" x14ac:dyDescent="0.2">
      <c r="A2" s="85" t="s">
        <v>18</v>
      </c>
      <c r="B2" s="86"/>
      <c r="C2" s="86"/>
      <c r="D2" s="86"/>
    </row>
    <row r="3" spans="1:4" s="38" customFormat="1" ht="30" customHeight="1" x14ac:dyDescent="0.2">
      <c r="A3" s="39" t="s">
        <v>20</v>
      </c>
      <c r="B3" s="40" t="s">
        <v>19</v>
      </c>
      <c r="C3" s="41"/>
      <c r="D3" s="42">
        <v>3690</v>
      </c>
    </row>
    <row r="4" spans="1:4" s="38" customFormat="1" ht="30" customHeight="1" x14ac:dyDescent="0.2">
      <c r="A4" s="39" t="s">
        <v>21</v>
      </c>
      <c r="B4" s="40" t="s">
        <v>22</v>
      </c>
      <c r="C4" s="41"/>
      <c r="D4" s="42">
        <v>690</v>
      </c>
    </row>
    <row r="5" spans="1:4" s="38" customFormat="1" ht="30" customHeight="1" x14ac:dyDescent="0.2">
      <c r="A5" s="39" t="s">
        <v>30</v>
      </c>
      <c r="B5" s="40" t="s">
        <v>23</v>
      </c>
      <c r="C5" s="43" t="s">
        <v>25</v>
      </c>
      <c r="D5" s="42">
        <v>3000</v>
      </c>
    </row>
    <row r="6" spans="1:4" s="38" customFormat="1" ht="30" customHeight="1" x14ac:dyDescent="0.2">
      <c r="A6" s="39" t="s">
        <v>31</v>
      </c>
      <c r="B6" s="40" t="s">
        <v>24</v>
      </c>
      <c r="C6" s="43" t="s">
        <v>25</v>
      </c>
      <c r="D6" s="42">
        <v>2600</v>
      </c>
    </row>
    <row r="7" spans="1:4" s="38" customFormat="1" ht="30" customHeight="1" x14ac:dyDescent="0.2">
      <c r="A7" s="39" t="s">
        <v>32</v>
      </c>
      <c r="B7" s="40" t="s">
        <v>26</v>
      </c>
      <c r="C7" s="41"/>
      <c r="D7" s="42">
        <v>1649.43</v>
      </c>
    </row>
    <row r="8" spans="1:4" s="38" customFormat="1" ht="30" customHeight="1" x14ac:dyDescent="0.2">
      <c r="A8" s="39" t="s">
        <v>33</v>
      </c>
      <c r="B8" s="40" t="s">
        <v>27</v>
      </c>
      <c r="C8" s="41"/>
      <c r="D8" s="42">
        <v>2350.5300000000002</v>
      </c>
    </row>
    <row r="9" spans="1:4" s="38" customFormat="1" ht="30" customHeight="1" x14ac:dyDescent="0.2">
      <c r="A9" s="39" t="s">
        <v>34</v>
      </c>
      <c r="B9" s="40" t="s">
        <v>28</v>
      </c>
      <c r="C9" s="41"/>
      <c r="D9" s="42">
        <v>189.42</v>
      </c>
    </row>
    <row r="10" spans="1:4" s="38" customFormat="1" ht="30" customHeight="1" x14ac:dyDescent="0.2">
      <c r="A10" s="39" t="s">
        <v>35</v>
      </c>
      <c r="B10" s="40" t="s">
        <v>29</v>
      </c>
      <c r="C10" s="41"/>
      <c r="D10" s="42">
        <v>345.63</v>
      </c>
    </row>
    <row r="11" spans="1:4" s="38" customFormat="1" ht="39.950000000000003" customHeight="1" x14ac:dyDescent="0.2">
      <c r="A11" s="85" t="s">
        <v>42</v>
      </c>
      <c r="B11" s="86"/>
      <c r="C11" s="86"/>
      <c r="D11" s="86"/>
    </row>
    <row r="12" spans="1:4" s="38" customFormat="1" ht="30" customHeight="1" x14ac:dyDescent="0.2">
      <c r="A12" s="39" t="s">
        <v>36</v>
      </c>
      <c r="B12" s="40" t="s">
        <v>114</v>
      </c>
      <c r="C12" s="41"/>
      <c r="D12" s="42">
        <v>37</v>
      </c>
    </row>
    <row r="13" spans="1:4" s="38" customFormat="1" ht="30" customHeight="1" x14ac:dyDescent="0.2">
      <c r="A13" s="39" t="s">
        <v>39</v>
      </c>
      <c r="B13" s="40" t="s">
        <v>37</v>
      </c>
      <c r="C13" s="41"/>
      <c r="D13" s="42">
        <v>1425.57</v>
      </c>
    </row>
    <row r="14" spans="1:4" s="38" customFormat="1" ht="30" customHeight="1" x14ac:dyDescent="0.2">
      <c r="A14" s="39" t="s">
        <v>40</v>
      </c>
      <c r="B14" s="40" t="s">
        <v>38</v>
      </c>
      <c r="C14" s="41"/>
      <c r="D14" s="42">
        <v>380.07</v>
      </c>
    </row>
    <row r="15" spans="1:4" s="38" customFormat="1" ht="30" customHeight="1" x14ac:dyDescent="0.2">
      <c r="A15" s="39" t="s">
        <v>41</v>
      </c>
      <c r="B15" s="40" t="s">
        <v>109</v>
      </c>
      <c r="C15" s="41"/>
      <c r="D15" s="42">
        <v>0</v>
      </c>
    </row>
    <row r="16" spans="1:4" s="38" customFormat="1" ht="30" customHeight="1" x14ac:dyDescent="0.2">
      <c r="A16" s="44" t="s">
        <v>111</v>
      </c>
      <c r="B16" s="40" t="s">
        <v>110</v>
      </c>
      <c r="C16" s="41"/>
      <c r="D16" s="42">
        <v>12.5</v>
      </c>
    </row>
    <row r="17" spans="1:4" s="38" customFormat="1" ht="39.950000000000003" customHeight="1" x14ac:dyDescent="0.2">
      <c r="A17" s="85" t="s">
        <v>44</v>
      </c>
      <c r="B17" s="86"/>
      <c r="C17" s="86"/>
      <c r="D17" s="86"/>
    </row>
    <row r="18" spans="1:4" s="38" customFormat="1" ht="24.95" customHeight="1" x14ac:dyDescent="0.2">
      <c r="A18" s="39" t="s">
        <v>43</v>
      </c>
      <c r="B18" s="40" t="s">
        <v>116</v>
      </c>
      <c r="C18" s="41"/>
      <c r="D18" s="42">
        <v>1690.02</v>
      </c>
    </row>
    <row r="19" spans="1:4" s="38" customFormat="1" ht="24.95" customHeight="1" x14ac:dyDescent="0.2">
      <c r="A19" s="39" t="s">
        <v>47</v>
      </c>
      <c r="B19" s="40" t="s">
        <v>45</v>
      </c>
      <c r="C19" s="41"/>
      <c r="D19" s="42">
        <v>890.52</v>
      </c>
    </row>
    <row r="20" spans="1:4" s="38" customFormat="1" ht="24.95" customHeight="1" x14ac:dyDescent="0.2">
      <c r="A20" s="39" t="s">
        <v>48</v>
      </c>
      <c r="B20" s="40" t="s">
        <v>115</v>
      </c>
      <c r="C20" s="41"/>
      <c r="D20" s="42">
        <v>1340.7</v>
      </c>
    </row>
    <row r="21" spans="1:4" s="38" customFormat="1" ht="39.950000000000003" customHeight="1" x14ac:dyDescent="0.2">
      <c r="A21" s="85" t="s">
        <v>46</v>
      </c>
      <c r="B21" s="86"/>
      <c r="C21" s="86"/>
      <c r="D21" s="86"/>
    </row>
    <row r="22" spans="1:4" s="38" customFormat="1" ht="24.95" customHeight="1" x14ac:dyDescent="0.2">
      <c r="A22" s="39" t="s">
        <v>49</v>
      </c>
      <c r="B22" s="40" t="s">
        <v>50</v>
      </c>
      <c r="C22" s="43" t="s">
        <v>25</v>
      </c>
      <c r="D22" s="42">
        <v>1600</v>
      </c>
    </row>
    <row r="23" spans="1:4" s="38" customFormat="1" ht="39.950000000000003" customHeight="1" x14ac:dyDescent="0.2">
      <c r="A23" s="85" t="s">
        <v>51</v>
      </c>
      <c r="B23" s="86"/>
      <c r="C23" s="86"/>
      <c r="D23" s="86"/>
    </row>
    <row r="24" spans="1:4" s="38" customFormat="1" ht="24.95" customHeight="1" x14ac:dyDescent="0.2">
      <c r="A24" s="39" t="s">
        <v>57</v>
      </c>
      <c r="B24" s="40" t="s">
        <v>107</v>
      </c>
      <c r="C24" s="43" t="s">
        <v>25</v>
      </c>
      <c r="D24" s="42">
        <v>130</v>
      </c>
    </row>
    <row r="25" spans="1:4" s="38" customFormat="1" ht="24.95" customHeight="1" x14ac:dyDescent="0.2">
      <c r="A25" s="44" t="s">
        <v>58</v>
      </c>
      <c r="B25" s="40" t="s">
        <v>52</v>
      </c>
      <c r="C25" s="43" t="s">
        <v>25</v>
      </c>
      <c r="D25" s="42">
        <v>155</v>
      </c>
    </row>
    <row r="26" spans="1:4" s="38" customFormat="1" ht="24.95" customHeight="1" x14ac:dyDescent="0.2">
      <c r="A26" s="44" t="s">
        <v>59</v>
      </c>
      <c r="B26" s="40" t="s">
        <v>53</v>
      </c>
      <c r="C26" s="43" t="s">
        <v>25</v>
      </c>
      <c r="D26" s="42">
        <v>200</v>
      </c>
    </row>
    <row r="27" spans="1:4" s="38" customFormat="1" ht="24.95" customHeight="1" x14ac:dyDescent="0.2">
      <c r="A27" s="44" t="s">
        <v>60</v>
      </c>
      <c r="B27" s="40" t="s">
        <v>54</v>
      </c>
      <c r="C27" s="43" t="s">
        <v>25</v>
      </c>
      <c r="D27" s="42">
        <v>155</v>
      </c>
    </row>
    <row r="28" spans="1:4" s="38" customFormat="1" ht="24.95" customHeight="1" x14ac:dyDescent="0.2">
      <c r="A28" s="44" t="s">
        <v>61</v>
      </c>
      <c r="B28" s="40" t="s">
        <v>55</v>
      </c>
      <c r="C28" s="43" t="s">
        <v>25</v>
      </c>
      <c r="D28" s="42">
        <v>115</v>
      </c>
    </row>
    <row r="29" spans="1:4" s="38" customFormat="1" ht="24.95" customHeight="1" x14ac:dyDescent="0.2">
      <c r="A29" s="44" t="s">
        <v>108</v>
      </c>
      <c r="B29" s="40" t="s">
        <v>56</v>
      </c>
      <c r="C29" s="43" t="s">
        <v>25</v>
      </c>
      <c r="D29" s="42">
        <v>140</v>
      </c>
    </row>
    <row r="30" spans="1:4" s="38" customFormat="1" ht="39.950000000000003" customHeight="1" x14ac:dyDescent="0.2">
      <c r="A30" s="85" t="s">
        <v>62</v>
      </c>
      <c r="B30" s="86"/>
      <c r="C30" s="86"/>
      <c r="D30" s="86"/>
    </row>
    <row r="31" spans="1:4" s="38" customFormat="1" ht="24.95" customHeight="1" x14ac:dyDescent="0.2">
      <c r="A31" s="39" t="s">
        <v>65</v>
      </c>
      <c r="B31" s="40" t="s">
        <v>63</v>
      </c>
      <c r="C31" s="43" t="s">
        <v>25</v>
      </c>
      <c r="D31" s="42">
        <v>50</v>
      </c>
    </row>
    <row r="32" spans="1:4" s="38" customFormat="1" ht="24.95" customHeight="1" x14ac:dyDescent="0.2">
      <c r="A32" s="39" t="s">
        <v>69</v>
      </c>
      <c r="B32" s="40" t="s">
        <v>64</v>
      </c>
      <c r="C32" s="43" t="s">
        <v>25</v>
      </c>
      <c r="D32" s="42">
        <v>230</v>
      </c>
    </row>
    <row r="33" spans="1:4" s="38" customFormat="1" ht="24.95" customHeight="1" x14ac:dyDescent="0.2">
      <c r="A33" s="39" t="s">
        <v>70</v>
      </c>
      <c r="B33" s="40" t="s">
        <v>66</v>
      </c>
      <c r="C33" s="43" t="s">
        <v>25</v>
      </c>
      <c r="D33" s="42">
        <v>8</v>
      </c>
    </row>
    <row r="34" spans="1:4" s="38" customFormat="1" ht="24.95" customHeight="1" x14ac:dyDescent="0.2">
      <c r="A34" s="39" t="s">
        <v>71</v>
      </c>
      <c r="B34" s="40" t="s">
        <v>67</v>
      </c>
      <c r="C34" s="43" t="s">
        <v>25</v>
      </c>
      <c r="D34" s="42">
        <v>16</v>
      </c>
    </row>
    <row r="35" spans="1:4" s="38" customFormat="1" ht="24.95" customHeight="1" x14ac:dyDescent="0.2">
      <c r="A35" s="39" t="s">
        <v>72</v>
      </c>
      <c r="B35" s="40" t="s">
        <v>68</v>
      </c>
      <c r="C35" s="43" t="s">
        <v>25</v>
      </c>
      <c r="D35" s="42">
        <v>16</v>
      </c>
    </row>
    <row r="36" spans="1:4" s="38" customFormat="1" ht="24.95" customHeight="1" x14ac:dyDescent="0.2">
      <c r="A36" s="39" t="s">
        <v>73</v>
      </c>
      <c r="B36" s="40" t="s">
        <v>77</v>
      </c>
      <c r="C36" s="43" t="s">
        <v>25</v>
      </c>
      <c r="D36" s="42">
        <v>13</v>
      </c>
    </row>
    <row r="37" spans="1:4" s="38" customFormat="1" ht="24.95" customHeight="1" x14ac:dyDescent="0.2">
      <c r="A37" s="39" t="s">
        <v>74</v>
      </c>
      <c r="B37" s="40" t="s">
        <v>78</v>
      </c>
      <c r="C37" s="43" t="s">
        <v>25</v>
      </c>
      <c r="D37" s="42">
        <v>22</v>
      </c>
    </row>
    <row r="38" spans="1:4" s="38" customFormat="1" ht="24.95" customHeight="1" x14ac:dyDescent="0.2">
      <c r="A38" s="39" t="s">
        <v>75</v>
      </c>
      <c r="B38" s="40" t="s">
        <v>79</v>
      </c>
      <c r="C38" s="43" t="s">
        <v>25</v>
      </c>
      <c r="D38" s="42">
        <v>1200</v>
      </c>
    </row>
    <row r="39" spans="1:4" s="38" customFormat="1" ht="24.95" customHeight="1" x14ac:dyDescent="0.2">
      <c r="A39" s="39" t="s">
        <v>76</v>
      </c>
      <c r="B39" s="40" t="s">
        <v>80</v>
      </c>
      <c r="C39" s="41"/>
      <c r="D39" s="42">
        <v>33.06</v>
      </c>
    </row>
    <row r="40" spans="1:4" s="38" customFormat="1" ht="39.950000000000003" customHeight="1" x14ac:dyDescent="0.2">
      <c r="A40" s="85" t="s">
        <v>81</v>
      </c>
      <c r="B40" s="86"/>
      <c r="C40" s="86"/>
      <c r="D40" s="86"/>
    </row>
    <row r="41" spans="1:4" s="38" customFormat="1" ht="24.95" customHeight="1" x14ac:dyDescent="0.2">
      <c r="A41" s="39" t="s">
        <v>82</v>
      </c>
      <c r="B41" s="40" t="s">
        <v>83</v>
      </c>
      <c r="C41" s="43" t="s">
        <v>25</v>
      </c>
      <c r="D41" s="42">
        <v>30</v>
      </c>
    </row>
    <row r="42" spans="1:4" s="38" customFormat="1" ht="24.95" customHeight="1" x14ac:dyDescent="0.2">
      <c r="A42" s="39" t="s">
        <v>87</v>
      </c>
      <c r="B42" s="40" t="s">
        <v>112</v>
      </c>
      <c r="C42" s="43" t="s">
        <v>25</v>
      </c>
      <c r="D42" s="42">
        <v>45</v>
      </c>
    </row>
    <row r="43" spans="1:4" s="38" customFormat="1" ht="24.95" customHeight="1" x14ac:dyDescent="0.2">
      <c r="A43" s="39" t="s">
        <v>88</v>
      </c>
      <c r="B43" s="40" t="s">
        <v>84</v>
      </c>
      <c r="C43" s="43" t="s">
        <v>25</v>
      </c>
      <c r="D43" s="42">
        <v>45</v>
      </c>
    </row>
    <row r="44" spans="1:4" s="38" customFormat="1" ht="24.95" customHeight="1" x14ac:dyDescent="0.2">
      <c r="A44" s="39" t="s">
        <v>89</v>
      </c>
      <c r="B44" s="40" t="s">
        <v>85</v>
      </c>
      <c r="C44" s="41"/>
      <c r="D44" s="42">
        <v>51.92</v>
      </c>
    </row>
    <row r="45" spans="1:4" s="38" customFormat="1" ht="24.95" customHeight="1" x14ac:dyDescent="0.2">
      <c r="A45" s="39" t="s">
        <v>90</v>
      </c>
      <c r="B45" s="40" t="s">
        <v>86</v>
      </c>
      <c r="C45" s="41"/>
      <c r="D45" s="42">
        <v>145.9</v>
      </c>
    </row>
    <row r="46" spans="1:4" s="38" customFormat="1" ht="24.95" customHeight="1" x14ac:dyDescent="0.2">
      <c r="A46" s="39" t="s">
        <v>91</v>
      </c>
      <c r="B46" s="40" t="s">
        <v>92</v>
      </c>
      <c r="C46" s="43" t="s">
        <v>25</v>
      </c>
      <c r="D46" s="42">
        <v>110</v>
      </c>
    </row>
    <row r="47" spans="1:4" s="38" customFormat="1" ht="24.95" customHeight="1" x14ac:dyDescent="0.2">
      <c r="A47" s="39" t="s">
        <v>100</v>
      </c>
      <c r="B47" s="40" t="s">
        <v>93</v>
      </c>
      <c r="C47" s="43" t="s">
        <v>25</v>
      </c>
      <c r="D47" s="42">
        <v>90</v>
      </c>
    </row>
    <row r="48" spans="1:4" s="38" customFormat="1" ht="24.95" customHeight="1" x14ac:dyDescent="0.2">
      <c r="A48" s="39" t="s">
        <v>101</v>
      </c>
      <c r="B48" s="40" t="s">
        <v>94</v>
      </c>
      <c r="C48" s="43" t="s">
        <v>25</v>
      </c>
      <c r="D48" s="42">
        <v>110</v>
      </c>
    </row>
    <row r="49" spans="1:4" s="38" customFormat="1" ht="39.950000000000003" customHeight="1" x14ac:dyDescent="0.2">
      <c r="A49" s="85" t="s">
        <v>95</v>
      </c>
      <c r="B49" s="86"/>
      <c r="C49" s="86"/>
      <c r="D49" s="86"/>
    </row>
    <row r="50" spans="1:4" s="38" customFormat="1" ht="24.95" customHeight="1" x14ac:dyDescent="0.2">
      <c r="A50" s="39" t="s">
        <v>102</v>
      </c>
      <c r="B50" s="40" t="s">
        <v>96</v>
      </c>
      <c r="C50" s="43" t="s">
        <v>25</v>
      </c>
      <c r="D50" s="42">
        <v>27</v>
      </c>
    </row>
    <row r="51" spans="1:4" s="38" customFormat="1" ht="24.95" customHeight="1" x14ac:dyDescent="0.2">
      <c r="A51" s="39" t="s">
        <v>103</v>
      </c>
      <c r="B51" s="40" t="s">
        <v>97</v>
      </c>
      <c r="C51" s="43" t="s">
        <v>25</v>
      </c>
      <c r="D51" s="42">
        <v>21</v>
      </c>
    </row>
    <row r="52" spans="1:4" s="38" customFormat="1" ht="24.95" customHeight="1" x14ac:dyDescent="0.2">
      <c r="A52" s="39" t="s">
        <v>104</v>
      </c>
      <c r="B52" s="40" t="s">
        <v>98</v>
      </c>
      <c r="C52" s="43" t="s">
        <v>25</v>
      </c>
      <c r="D52" s="42">
        <v>12</v>
      </c>
    </row>
    <row r="53" spans="1:4" s="38" customFormat="1" ht="24.95" customHeight="1" x14ac:dyDescent="0.2">
      <c r="A53" s="39" t="s">
        <v>105</v>
      </c>
      <c r="B53" s="40" t="s">
        <v>99</v>
      </c>
      <c r="C53" s="43" t="s">
        <v>25</v>
      </c>
      <c r="D53" s="42">
        <v>12</v>
      </c>
    </row>
    <row r="54" spans="1:4" ht="15" x14ac:dyDescent="0.2">
      <c r="A54" s="14"/>
      <c r="B54" s="15"/>
      <c r="C54" s="15"/>
      <c r="D54" s="16"/>
    </row>
    <row r="55" spans="1:4" ht="15" x14ac:dyDescent="0.2">
      <c r="A55" s="14"/>
      <c r="B55" s="15"/>
      <c r="C55" s="15"/>
      <c r="D55" s="16"/>
    </row>
    <row r="56" spans="1:4" ht="15" x14ac:dyDescent="0.2">
      <c r="A56" s="14"/>
      <c r="B56" s="17"/>
      <c r="C56" s="17"/>
      <c r="D56" s="16"/>
    </row>
    <row r="57" spans="1:4" ht="24" customHeight="1" x14ac:dyDescent="0.2">
      <c r="A57" s="14"/>
      <c r="B57" s="17"/>
      <c r="C57" s="17"/>
      <c r="D57" s="16"/>
    </row>
    <row r="58" spans="1:4" ht="24" customHeight="1" x14ac:dyDescent="0.25">
      <c r="A58" s="18"/>
      <c r="B58" s="19"/>
      <c r="C58" s="19"/>
      <c r="D58" s="20"/>
    </row>
    <row r="59" spans="1:4" ht="24" customHeight="1" x14ac:dyDescent="0.25">
      <c r="A59" s="18"/>
      <c r="B59" s="19"/>
      <c r="C59" s="19"/>
      <c r="D59" s="21"/>
    </row>
    <row r="60" spans="1:4" ht="24" customHeight="1" x14ac:dyDescent="0.25">
      <c r="A60" s="18"/>
      <c r="B60" s="19"/>
      <c r="C60" s="19"/>
      <c r="D60" s="20"/>
    </row>
    <row r="61" spans="1:4" ht="24" customHeight="1" x14ac:dyDescent="0.25">
      <c r="A61" s="18"/>
      <c r="B61" s="19"/>
      <c r="C61" s="19"/>
      <c r="D61" s="22"/>
    </row>
    <row r="62" spans="1:4" ht="24" customHeight="1" x14ac:dyDescent="0.25">
      <c r="A62" s="18"/>
      <c r="B62" s="19"/>
      <c r="C62" s="19"/>
      <c r="D62" s="20"/>
    </row>
    <row r="63" spans="1:4" ht="24" customHeight="1" x14ac:dyDescent="0.25">
      <c r="A63" s="18"/>
      <c r="B63" s="19"/>
      <c r="C63" s="19"/>
      <c r="D63" s="20"/>
    </row>
  </sheetData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mergeCells count="8">
    <mergeCell ref="A2:D2"/>
    <mergeCell ref="A23:D23"/>
    <mergeCell ref="A30:D30"/>
    <mergeCell ref="A49:D49"/>
    <mergeCell ref="A40:D40"/>
    <mergeCell ref="A21:D21"/>
    <mergeCell ref="A17:D17"/>
    <mergeCell ref="A11:D11"/>
  </mergeCell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zamówienia</vt:lpstr>
      <vt:lpstr>Asortyment</vt:lpstr>
      <vt:lpstr>'Formularz zamówienia'!Obszar_wydruku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zamówienia wyposażenia</dc:title>
  <dc:creator/>
  <cp:lastModifiedBy/>
  <dcterms:created xsi:type="dcterms:W3CDTF">2015-06-05T18:19:34Z</dcterms:created>
  <dcterms:modified xsi:type="dcterms:W3CDTF">2024-09-23T08:34:47Z</dcterms:modified>
</cp:coreProperties>
</file>